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20" yWindow="50" windowWidth="16260" windowHeight="7310"/>
  </bookViews>
  <sheets>
    <sheet name="GP" sheetId="5" r:id="rId1"/>
    <sheet name="3.turnaj" sheetId="6" r:id="rId2"/>
    <sheet name="2.turnaj" sheetId="4" r:id="rId3"/>
    <sheet name="1.turnaj" sheetId="1" r:id="rId4"/>
    <sheet name="Ceny" sheetId="3" r:id="rId5"/>
  </sheets>
  <calcPr calcId="125725"/>
</workbook>
</file>

<file path=xl/calcChain.xml><?xml version="1.0" encoding="utf-8"?>
<calcChain xmlns="http://schemas.openxmlformats.org/spreadsheetml/2006/main">
  <c r="I13" i="5"/>
  <c r="I14"/>
  <c r="I6"/>
  <c r="I11"/>
  <c r="I10"/>
  <c r="I19"/>
  <c r="I18"/>
  <c r="I16"/>
  <c r="I20"/>
  <c r="I15"/>
  <c r="I23"/>
  <c r="I26"/>
  <c r="I21"/>
  <c r="I24"/>
  <c r="I22"/>
  <c r="I25"/>
  <c r="H30"/>
  <c r="G30"/>
  <c r="F30"/>
  <c r="E30"/>
  <c r="D30"/>
  <c r="E7" i="3"/>
  <c r="C8"/>
  <c r="E8" s="1"/>
  <c r="C9"/>
  <c r="E9" s="1"/>
  <c r="C10"/>
  <c r="E10" s="1"/>
  <c r="C11"/>
  <c r="E11" s="1"/>
  <c r="C7"/>
  <c r="E13" l="1"/>
</calcChain>
</file>

<file path=xl/sharedStrings.xml><?xml version="1.0" encoding="utf-8"?>
<sst xmlns="http://schemas.openxmlformats.org/spreadsheetml/2006/main" count="207" uniqueCount="109">
  <si>
    <t>Konečné pořadí po 9 kolech</t>
  </si>
  <si>
    <t>Poř.</t>
  </si>
  <si>
    <t>Jméno</t>
  </si>
  <si>
    <t>Rtg</t>
  </si>
  <si>
    <t>Klub/Místo</t>
  </si>
  <si>
    <t>Body</t>
  </si>
  <si>
    <t>PH 1</t>
  </si>
  <si>
    <t>PH 2</t>
  </si>
  <si>
    <t>PH 3</t>
  </si>
  <si>
    <t>Štukner Šimon</t>
  </si>
  <si>
    <t>8.0</t>
  </si>
  <si>
    <t>36.0</t>
  </si>
  <si>
    <t>48.0</t>
  </si>
  <si>
    <t>39.0</t>
  </si>
  <si>
    <t>Holeksa Zdeněk</t>
  </si>
  <si>
    <t>38.0</t>
  </si>
  <si>
    <t>Pavelek Tomáš</t>
  </si>
  <si>
    <t>6.0</t>
  </si>
  <si>
    <t>33.0</t>
  </si>
  <si>
    <t>43.0</t>
  </si>
  <si>
    <t>30.0</t>
  </si>
  <si>
    <t>Milat Patrik</t>
  </si>
  <si>
    <t>41.0</t>
  </si>
  <si>
    <t>28.0</t>
  </si>
  <si>
    <t>Kuchař Matěj</t>
  </si>
  <si>
    <t>5.0</t>
  </si>
  <si>
    <t>34.0</t>
  </si>
  <si>
    <t>42.0</t>
  </si>
  <si>
    <t>24.0</t>
  </si>
  <si>
    <t>Krkoška Jaroslav</t>
  </si>
  <si>
    <t>32.0</t>
  </si>
  <si>
    <t>22.0</t>
  </si>
  <si>
    <t>Chlebek Jan</t>
  </si>
  <si>
    <t>40.0</t>
  </si>
  <si>
    <t>23.0</t>
  </si>
  <si>
    <t>Migdal Milan</t>
  </si>
  <si>
    <t>31.0</t>
  </si>
  <si>
    <t>Saforek Michal</t>
  </si>
  <si>
    <t>4.0</t>
  </si>
  <si>
    <t>37.0</t>
  </si>
  <si>
    <t>45.0</t>
  </si>
  <si>
    <t>26.0</t>
  </si>
  <si>
    <t>Musial Dominik</t>
  </si>
  <si>
    <t>20.0</t>
  </si>
  <si>
    <t>Chochula Martin</t>
  </si>
  <si>
    <t>3.0</t>
  </si>
  <si>
    <t>29.0</t>
  </si>
  <si>
    <t>35.0</t>
  </si>
  <si>
    <t>16.0</t>
  </si>
  <si>
    <t>Adamec Tomáš</t>
  </si>
  <si>
    <t>2.0</t>
  </si>
  <si>
    <t>13.0</t>
  </si>
  <si>
    <t>Ficko Marián</t>
  </si>
  <si>
    <t>ŠK KDJS Sedlčany</t>
  </si>
  <si>
    <t>12.0</t>
  </si>
  <si>
    <t>Adamcová Barbora</t>
  </si>
  <si>
    <t>0.0</t>
  </si>
  <si>
    <t>BŠŠ</t>
  </si>
  <si>
    <t>1.turnaj Grand Prix v bleskovém šachu</t>
  </si>
  <si>
    <t>1.GP</t>
  </si>
  <si>
    <t>2.GP</t>
  </si>
  <si>
    <t>3.GP</t>
  </si>
  <si>
    <t>4.GP</t>
  </si>
  <si>
    <t>5.GP</t>
  </si>
  <si>
    <t>poč.hráčů</t>
  </si>
  <si>
    <t>startovné</t>
  </si>
  <si>
    <t>vyplaceno</t>
  </si>
  <si>
    <t>fond</t>
  </si>
  <si>
    <t>Za vítězství v GP k rozdělení</t>
  </si>
  <si>
    <t>čísla v Kč</t>
  </si>
  <si>
    <t>Cenový fond GP 2012/2013</t>
  </si>
  <si>
    <t xml:space="preserve">  Kč</t>
  </si>
  <si>
    <t xml:space="preserve">Štukner Šimon </t>
  </si>
  <si>
    <t xml:space="preserve">Pavelek Tomáš </t>
  </si>
  <si>
    <t xml:space="preserve">Milat Patrik </t>
  </si>
  <si>
    <t xml:space="preserve">Kubala Karel </t>
  </si>
  <si>
    <t xml:space="preserve">Vaníček Michal </t>
  </si>
  <si>
    <t xml:space="preserve">Saforek Michal </t>
  </si>
  <si>
    <t xml:space="preserve">Kuchař Matěj </t>
  </si>
  <si>
    <t xml:space="preserve">Chlebek Jan </t>
  </si>
  <si>
    <t xml:space="preserve">Čech Jan </t>
  </si>
  <si>
    <t xml:space="preserve">Ficko Marián </t>
  </si>
  <si>
    <t xml:space="preserve">Chochula Martin </t>
  </si>
  <si>
    <t xml:space="preserve">Mavrev David </t>
  </si>
  <si>
    <t>2.turnaj Grand Prix v bleskovém šachu</t>
  </si>
  <si>
    <t>Průběžné pořadí</t>
  </si>
  <si>
    <t>(u hráčů, kteří mají odehrané všechny turnaje je nejhorší výsledek odečítán)</t>
  </si>
  <si>
    <t>ELO</t>
  </si>
  <si>
    <t>1.turnaj</t>
  </si>
  <si>
    <t>2.turnaj</t>
  </si>
  <si>
    <t>3.turnaj</t>
  </si>
  <si>
    <t>4.turnaj</t>
  </si>
  <si>
    <t>5.turnaj</t>
  </si>
  <si>
    <t>Celkem</t>
  </si>
  <si>
    <t>Počet účastníků</t>
  </si>
  <si>
    <t>Průměr</t>
  </si>
  <si>
    <t>Grand Prix v bleskovém šachu 2012/13</t>
  </si>
  <si>
    <t>Mavrev David</t>
  </si>
  <si>
    <t>Čech Jan</t>
  </si>
  <si>
    <t>Vaníček Michal</t>
  </si>
  <si>
    <t>Kubala Karel</t>
  </si>
  <si>
    <t>3.turnaj Grand Prix v bleskovém šachu</t>
  </si>
  <si>
    <t xml:space="preserve">Holeksa Zdeněk </t>
  </si>
  <si>
    <t xml:space="preserve">Zápalka Zdeněk </t>
  </si>
  <si>
    <t xml:space="preserve">Pavelek Stanislav </t>
  </si>
  <si>
    <t xml:space="preserve">Křenek Michal </t>
  </si>
  <si>
    <t>Zápalka Zdeněk</t>
  </si>
  <si>
    <t>Křenek Michal</t>
  </si>
  <si>
    <t>Pavelek Stanislav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</si>
</sst>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4.85"/>
      <color rgb="FF666666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70C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BDFE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40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7" fillId="0" borderId="0" xfId="0" applyFont="1"/>
    <xf numFmtId="0" fontId="8" fillId="4" borderId="1" xfId="0" applyFont="1" applyFill="1" applyBorder="1"/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/>
    <xf numFmtId="1" fontId="5" fillId="5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1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3" borderId="1" xfId="0" applyFont="1" applyFill="1" applyBorder="1" applyAlignment="1">
      <alignment horizontal="center"/>
    </xf>
    <xf numFmtId="0" fontId="12" fillId="0" borderId="0" xfId="0" applyFont="1"/>
    <xf numFmtId="0" fontId="5" fillId="5" borderId="1" xfId="0" applyFont="1" applyFill="1" applyBorder="1" applyAlignment="1">
      <alignment horizontal="center"/>
    </xf>
    <xf numFmtId="164" fontId="10" fillId="3" borderId="7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5" fillId="6" borderId="1" xfId="0" applyFont="1" applyFill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chess-results.com/tnr82641.aspx?art=9&amp;lan=5&amp;fed=CZE&amp;turdet=YES&amp;snr=5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hess-results.com/tnr82641.aspx?art=9&amp;lan=5&amp;fed=CZE&amp;turdet=YES&amp;snr=3" TargetMode="External"/><Relationship Id="rId7" Type="http://schemas.openxmlformats.org/officeDocument/2006/relationships/hyperlink" Target="http://chess-results.com/tnr82641.aspx?art=9&amp;lan=5&amp;fed=CZE&amp;turdet=YES&amp;snr=9" TargetMode="External"/><Relationship Id="rId12" Type="http://schemas.openxmlformats.org/officeDocument/2006/relationships/hyperlink" Target="http://chess-results.com/tnr82641.aspx?art=9&amp;lan=5&amp;fed=CZE&amp;turdet=YES&amp;snr=12" TargetMode="External"/><Relationship Id="rId2" Type="http://schemas.openxmlformats.org/officeDocument/2006/relationships/hyperlink" Target="http://chess-results.com/tnr82641.aspx?art=9&amp;lan=5&amp;fed=CZE&amp;turdet=YES&amp;snr=1" TargetMode="External"/><Relationship Id="rId1" Type="http://schemas.openxmlformats.org/officeDocument/2006/relationships/hyperlink" Target="http://chess-results.com/tnr82641.aspx?art=9&amp;lan=5&amp;fed=CZE&amp;turdet=YES&amp;snr=2" TargetMode="External"/><Relationship Id="rId6" Type="http://schemas.openxmlformats.org/officeDocument/2006/relationships/hyperlink" Target="http://chess-results.com/tnr82641.aspx?art=9&amp;lan=5&amp;fed=CZE&amp;turdet=YES&amp;snr=6" TargetMode="External"/><Relationship Id="rId11" Type="http://schemas.openxmlformats.org/officeDocument/2006/relationships/hyperlink" Target="http://chess-results.com/tnr82641.aspx?art=9&amp;lan=5&amp;fed=CZE&amp;turdet=YES&amp;snr=13" TargetMode="External"/><Relationship Id="rId5" Type="http://schemas.openxmlformats.org/officeDocument/2006/relationships/hyperlink" Target="http://chess-results.com/tnr82641.aspx?art=9&amp;lan=5&amp;fed=CZE&amp;turdet=YES&amp;snr=10" TargetMode="External"/><Relationship Id="rId10" Type="http://schemas.openxmlformats.org/officeDocument/2006/relationships/hyperlink" Target="http://chess-results.com/tnr82641.aspx?art=9&amp;lan=5&amp;fed=CZE&amp;turdet=YES&amp;snr=14" TargetMode="External"/><Relationship Id="rId4" Type="http://schemas.openxmlformats.org/officeDocument/2006/relationships/hyperlink" Target="http://chess-results.com/tnr82641.aspx?art=9&amp;lan=5&amp;fed=CZE&amp;turdet=YES&amp;snr=4" TargetMode="External"/><Relationship Id="rId9" Type="http://schemas.openxmlformats.org/officeDocument/2006/relationships/hyperlink" Target="http://chess-results.com/tnr82641.aspx?art=9&amp;lan=5&amp;fed=CZE&amp;turdet=YES&amp;snr=8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chess-results.com/tnr82641.aspx?art=9&amp;lan=5&amp;fed=CZE&amp;turdet=YES&amp;snr=5" TargetMode="External"/><Relationship Id="rId13" Type="http://schemas.openxmlformats.org/officeDocument/2006/relationships/hyperlink" Target="http://chess-results.com/tnr82641.aspx?art=9&amp;lan=5&amp;fed=CZE&amp;turdet=YES&amp;snr=7" TargetMode="External"/><Relationship Id="rId3" Type="http://schemas.openxmlformats.org/officeDocument/2006/relationships/hyperlink" Target="http://chess-results.com/tnr82641.aspx?art=9&amp;lan=5&amp;fed=CZE&amp;turdet=YES&amp;snr=3" TargetMode="External"/><Relationship Id="rId7" Type="http://schemas.openxmlformats.org/officeDocument/2006/relationships/hyperlink" Target="http://chess-results.com/tnr82641.aspx?art=9&amp;lan=5&amp;fed=CZE&amp;turdet=YES&amp;snr=9" TargetMode="External"/><Relationship Id="rId12" Type="http://schemas.openxmlformats.org/officeDocument/2006/relationships/hyperlink" Target="http://chess-results.com/tnr82641.aspx?art=9&amp;lan=5&amp;fed=CZE&amp;turdet=YES&amp;snr=12" TargetMode="External"/><Relationship Id="rId2" Type="http://schemas.openxmlformats.org/officeDocument/2006/relationships/hyperlink" Target="http://chess-results.com/tnr82641.aspx?art=9&amp;lan=5&amp;fed=CZE&amp;turdet=YES&amp;snr=1" TargetMode="External"/><Relationship Id="rId1" Type="http://schemas.openxmlformats.org/officeDocument/2006/relationships/hyperlink" Target="http://chess-results.com/tnr82641.aspx?art=9&amp;lan=5&amp;fed=CZE&amp;turdet=YES&amp;snr=2" TargetMode="External"/><Relationship Id="rId6" Type="http://schemas.openxmlformats.org/officeDocument/2006/relationships/hyperlink" Target="http://chess-results.com/tnr82641.aspx?art=9&amp;lan=5&amp;fed=CZE&amp;turdet=YES&amp;snr=6" TargetMode="External"/><Relationship Id="rId11" Type="http://schemas.openxmlformats.org/officeDocument/2006/relationships/hyperlink" Target="http://chess-results.com/tnr82641.aspx?art=9&amp;lan=5&amp;fed=CZE&amp;turdet=YES&amp;snr=13" TargetMode="External"/><Relationship Id="rId5" Type="http://schemas.openxmlformats.org/officeDocument/2006/relationships/hyperlink" Target="http://chess-results.com/tnr82641.aspx?art=9&amp;lan=5&amp;fed=CZE&amp;turdet=YES&amp;snr=10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://chess-results.com/tnr82641.aspx?art=9&amp;lan=5&amp;fed=CZE&amp;turdet=YES&amp;snr=14" TargetMode="External"/><Relationship Id="rId4" Type="http://schemas.openxmlformats.org/officeDocument/2006/relationships/hyperlink" Target="http://chess-results.com/tnr82641.aspx?art=9&amp;lan=5&amp;fed=CZE&amp;turdet=YES&amp;snr=4" TargetMode="External"/><Relationship Id="rId9" Type="http://schemas.openxmlformats.org/officeDocument/2006/relationships/hyperlink" Target="http://chess-results.com/tnr82641.aspx?art=9&amp;lan=5&amp;fed=CZE&amp;turdet=YES&amp;snr=8" TargetMode="External"/><Relationship Id="rId14" Type="http://schemas.openxmlformats.org/officeDocument/2006/relationships/hyperlink" Target="http://chess-results.com/tnr82641.aspx?art=9&amp;lan=5&amp;fed=CZE&amp;turdet=YES&amp;snr=1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workbookViewId="0">
      <selection activeCell="A26" sqref="A26"/>
    </sheetView>
  </sheetViews>
  <sheetFormatPr defaultColWidth="8.7265625" defaultRowHeight="15.5"/>
  <cols>
    <col min="1" max="1" width="4.1796875" style="22" bestFit="1" customWidth="1"/>
    <col min="2" max="2" width="18.54296875" style="6" customWidth="1"/>
    <col min="3" max="3" width="5.54296875" style="22" customWidth="1"/>
    <col min="4" max="8" width="8.81640625" style="22" customWidth="1"/>
    <col min="9" max="9" width="9.453125" style="22" customWidth="1"/>
    <col min="10" max="16384" width="8.7265625" style="6"/>
  </cols>
  <sheetData>
    <row r="1" spans="1:9" ht="18.5">
      <c r="B1" s="5" t="s">
        <v>96</v>
      </c>
    </row>
    <row r="3" spans="1:9">
      <c r="B3" s="29" t="s">
        <v>85</v>
      </c>
      <c r="C3" s="23" t="s">
        <v>86</v>
      </c>
    </row>
    <row r="5" spans="1:9" s="33" customFormat="1">
      <c r="A5" s="30" t="s">
        <v>1</v>
      </c>
      <c r="B5" s="31" t="s">
        <v>2</v>
      </c>
      <c r="C5" s="30" t="s">
        <v>87</v>
      </c>
      <c r="D5" s="30" t="s">
        <v>88</v>
      </c>
      <c r="E5" s="30" t="s">
        <v>89</v>
      </c>
      <c r="F5" s="30" t="s">
        <v>90</v>
      </c>
      <c r="G5" s="30" t="s">
        <v>91</v>
      </c>
      <c r="H5" s="30" t="s">
        <v>92</v>
      </c>
      <c r="I5" s="32" t="s">
        <v>93</v>
      </c>
    </row>
    <row r="6" spans="1:9">
      <c r="A6" s="7">
        <v>1</v>
      </c>
      <c r="B6" s="24" t="s">
        <v>14</v>
      </c>
      <c r="C6" s="7">
        <v>2153</v>
      </c>
      <c r="D6" s="7">
        <v>8</v>
      </c>
      <c r="E6" s="7"/>
      <c r="F6" s="7">
        <v>8.5</v>
      </c>
      <c r="G6" s="7"/>
      <c r="H6" s="7"/>
      <c r="I6" s="26">
        <f>SUM(D6:F6)</f>
        <v>16.5</v>
      </c>
    </row>
    <row r="7" spans="1:9">
      <c r="A7" s="7">
        <v>2</v>
      </c>
      <c r="B7" s="24" t="s">
        <v>9</v>
      </c>
      <c r="C7" s="7">
        <v>2128</v>
      </c>
      <c r="D7" s="34">
        <v>8</v>
      </c>
      <c r="E7" s="7">
        <v>8</v>
      </c>
      <c r="F7" s="7">
        <v>8</v>
      </c>
      <c r="G7" s="7"/>
      <c r="H7" s="7"/>
      <c r="I7" s="26">
        <v>16</v>
      </c>
    </row>
    <row r="8" spans="1:9">
      <c r="A8" s="7">
        <v>3</v>
      </c>
      <c r="B8" s="24" t="s">
        <v>21</v>
      </c>
      <c r="C8" s="7">
        <v>1961</v>
      </c>
      <c r="D8" s="34">
        <v>6</v>
      </c>
      <c r="E8" s="7">
        <v>7</v>
      </c>
      <c r="F8" s="7">
        <v>7</v>
      </c>
      <c r="G8" s="7"/>
      <c r="H8" s="7"/>
      <c r="I8" s="26">
        <v>14</v>
      </c>
    </row>
    <row r="9" spans="1:9">
      <c r="A9" s="7">
        <v>4</v>
      </c>
      <c r="B9" s="24" t="s">
        <v>16</v>
      </c>
      <c r="C9" s="7">
        <v>1985</v>
      </c>
      <c r="D9" s="34">
        <v>6</v>
      </c>
      <c r="E9" s="7">
        <v>7</v>
      </c>
      <c r="F9" s="7">
        <v>6</v>
      </c>
      <c r="G9" s="7"/>
      <c r="H9" s="7"/>
      <c r="I9" s="26">
        <v>13</v>
      </c>
    </row>
    <row r="10" spans="1:9">
      <c r="A10" s="7">
        <v>5</v>
      </c>
      <c r="B10" s="24" t="s">
        <v>100</v>
      </c>
      <c r="C10" s="7">
        <v>1979</v>
      </c>
      <c r="D10" s="7"/>
      <c r="E10" s="7">
        <v>6</v>
      </c>
      <c r="F10" s="7">
        <v>4</v>
      </c>
      <c r="G10" s="7"/>
      <c r="H10" s="7"/>
      <c r="I10" s="26">
        <f>SUM(D10:F10)</f>
        <v>10</v>
      </c>
    </row>
    <row r="11" spans="1:9">
      <c r="A11" s="7"/>
      <c r="B11" s="24" t="s">
        <v>99</v>
      </c>
      <c r="C11" s="7">
        <v>1858</v>
      </c>
      <c r="D11" s="7"/>
      <c r="E11" s="7">
        <v>6</v>
      </c>
      <c r="F11" s="7">
        <v>4</v>
      </c>
      <c r="G11" s="7"/>
      <c r="H11" s="7"/>
      <c r="I11" s="26">
        <f>SUM(D11:F11)</f>
        <v>10</v>
      </c>
    </row>
    <row r="12" spans="1:9">
      <c r="A12" s="7">
        <v>7</v>
      </c>
      <c r="B12" s="24" t="s">
        <v>24</v>
      </c>
      <c r="C12" s="7">
        <v>1512</v>
      </c>
      <c r="D12" s="7">
        <v>5</v>
      </c>
      <c r="E12" s="34">
        <v>4</v>
      </c>
      <c r="F12" s="7">
        <v>4.5</v>
      </c>
      <c r="G12" s="7"/>
      <c r="H12" s="7"/>
      <c r="I12" s="26">
        <v>9.5</v>
      </c>
    </row>
    <row r="13" spans="1:9">
      <c r="A13" s="7">
        <v>8</v>
      </c>
      <c r="B13" s="24" t="s">
        <v>32</v>
      </c>
      <c r="C13" s="7">
        <v>1541</v>
      </c>
      <c r="D13" s="7">
        <v>5</v>
      </c>
      <c r="E13" s="7">
        <v>4</v>
      </c>
      <c r="F13" s="7"/>
      <c r="G13" s="7"/>
      <c r="H13" s="7"/>
      <c r="I13" s="26">
        <f>SUM(D13:F13)</f>
        <v>9</v>
      </c>
    </row>
    <row r="14" spans="1:9">
      <c r="A14" s="7">
        <v>9</v>
      </c>
      <c r="B14" s="24" t="s">
        <v>37</v>
      </c>
      <c r="C14" s="7">
        <v>1639</v>
      </c>
      <c r="D14" s="7">
        <v>4</v>
      </c>
      <c r="E14" s="7">
        <v>4</v>
      </c>
      <c r="F14" s="7"/>
      <c r="G14" s="7"/>
      <c r="H14" s="7"/>
      <c r="I14" s="26">
        <f>SUM(D14:F14)</f>
        <v>8</v>
      </c>
    </row>
    <row r="15" spans="1:9">
      <c r="A15" s="7">
        <v>10</v>
      </c>
      <c r="B15" s="24" t="s">
        <v>98</v>
      </c>
      <c r="C15" s="7">
        <v>1705</v>
      </c>
      <c r="D15" s="7"/>
      <c r="E15" s="7">
        <v>4</v>
      </c>
      <c r="F15" s="7">
        <v>1.5</v>
      </c>
      <c r="G15" s="7"/>
      <c r="H15" s="7"/>
      <c r="I15" s="26">
        <f>SUM(D15:F15)</f>
        <v>5.5</v>
      </c>
    </row>
    <row r="16" spans="1:9">
      <c r="A16" s="7">
        <v>11</v>
      </c>
      <c r="B16" s="24" t="s">
        <v>52</v>
      </c>
      <c r="C16" s="7">
        <v>1687</v>
      </c>
      <c r="D16" s="7">
        <v>2</v>
      </c>
      <c r="E16" s="7">
        <v>3</v>
      </c>
      <c r="F16" s="7"/>
      <c r="G16" s="7"/>
      <c r="H16" s="7"/>
      <c r="I16" s="26">
        <f>SUM(D16:F16)</f>
        <v>5</v>
      </c>
    </row>
    <row r="17" spans="1:9">
      <c r="A17" s="7"/>
      <c r="B17" s="24" t="s">
        <v>44</v>
      </c>
      <c r="C17" s="7">
        <v>1250</v>
      </c>
      <c r="D17" s="7">
        <v>3</v>
      </c>
      <c r="E17" s="34">
        <v>1</v>
      </c>
      <c r="F17" s="7">
        <v>2</v>
      </c>
      <c r="G17" s="7"/>
      <c r="H17" s="7"/>
      <c r="I17" s="26">
        <v>5</v>
      </c>
    </row>
    <row r="18" spans="1:9">
      <c r="A18" s="7"/>
      <c r="B18" s="24" t="s">
        <v>29</v>
      </c>
      <c r="C18" s="7">
        <v>1760</v>
      </c>
      <c r="D18" s="7">
        <v>5</v>
      </c>
      <c r="E18" s="7"/>
      <c r="F18" s="7"/>
      <c r="G18" s="7"/>
      <c r="H18" s="7"/>
      <c r="I18" s="26">
        <f>SUM(D18:F18)</f>
        <v>5</v>
      </c>
    </row>
    <row r="19" spans="1:9">
      <c r="A19" s="7"/>
      <c r="B19" s="24" t="s">
        <v>35</v>
      </c>
      <c r="C19" s="7">
        <v>1959</v>
      </c>
      <c r="D19" s="7">
        <v>5</v>
      </c>
      <c r="E19" s="7"/>
      <c r="F19" s="7"/>
      <c r="G19" s="7"/>
      <c r="H19" s="7"/>
      <c r="I19" s="26">
        <f>SUM(D19:F19)</f>
        <v>5</v>
      </c>
    </row>
    <row r="20" spans="1:9">
      <c r="A20" s="7">
        <v>15</v>
      </c>
      <c r="B20" s="24" t="s">
        <v>42</v>
      </c>
      <c r="C20" s="7">
        <v>1250</v>
      </c>
      <c r="D20" s="7">
        <v>4</v>
      </c>
      <c r="E20" s="7"/>
      <c r="F20" s="7"/>
      <c r="G20" s="7"/>
      <c r="H20" s="7"/>
      <c r="I20" s="26">
        <f>SUM(D20:F20)</f>
        <v>4</v>
      </c>
    </row>
    <row r="21" spans="1:9">
      <c r="A21" s="7"/>
      <c r="B21" s="24" t="s">
        <v>106</v>
      </c>
      <c r="C21" s="7">
        <v>1666</v>
      </c>
      <c r="D21" s="7"/>
      <c r="E21" s="7"/>
      <c r="F21" s="7">
        <v>4</v>
      </c>
      <c r="G21" s="7"/>
      <c r="H21" s="7"/>
      <c r="I21" s="26">
        <f>SUM(D21:F21)</f>
        <v>4</v>
      </c>
    </row>
    <row r="22" spans="1:9">
      <c r="A22" s="7">
        <v>17</v>
      </c>
      <c r="B22" s="24" t="s">
        <v>108</v>
      </c>
      <c r="C22" s="7">
        <v>1726</v>
      </c>
      <c r="D22" s="7"/>
      <c r="E22" s="7"/>
      <c r="F22" s="7">
        <v>2.5</v>
      </c>
      <c r="G22" s="7"/>
      <c r="H22" s="7"/>
      <c r="I22" s="26">
        <f>SUM(D22:F22)</f>
        <v>2.5</v>
      </c>
    </row>
    <row r="23" spans="1:9">
      <c r="A23" s="7">
        <v>18</v>
      </c>
      <c r="B23" s="24" t="s">
        <v>49</v>
      </c>
      <c r="C23" s="7">
        <v>1250</v>
      </c>
      <c r="D23" s="7">
        <v>2</v>
      </c>
      <c r="E23" s="7"/>
      <c r="F23" s="7"/>
      <c r="G23" s="7"/>
      <c r="H23" s="7"/>
      <c r="I23" s="26">
        <f>SUM(D23:F23)</f>
        <v>2</v>
      </c>
    </row>
    <row r="24" spans="1:9">
      <c r="A24" s="7"/>
      <c r="B24" s="24" t="s">
        <v>107</v>
      </c>
      <c r="C24" s="7">
        <v>1586</v>
      </c>
      <c r="D24" s="7"/>
      <c r="E24" s="7"/>
      <c r="F24" s="7">
        <v>2</v>
      </c>
      <c r="G24" s="7"/>
      <c r="H24" s="7"/>
      <c r="I24" s="26">
        <f>SUM(D24:F24)</f>
        <v>2</v>
      </c>
    </row>
    <row r="25" spans="1:9">
      <c r="A25" s="7">
        <v>20</v>
      </c>
      <c r="B25" s="24" t="s">
        <v>55</v>
      </c>
      <c r="C25" s="7">
        <v>1250</v>
      </c>
      <c r="D25" s="7">
        <v>0</v>
      </c>
      <c r="E25" s="7"/>
      <c r="F25" s="7"/>
      <c r="G25" s="7"/>
      <c r="H25" s="7"/>
      <c r="I25" s="26">
        <f>SUM(D25:F25)</f>
        <v>0</v>
      </c>
    </row>
    <row r="26" spans="1:9">
      <c r="A26" s="7"/>
      <c r="B26" s="24" t="s">
        <v>97</v>
      </c>
      <c r="C26" s="7">
        <v>1100</v>
      </c>
      <c r="D26" s="7"/>
      <c r="E26" s="7">
        <v>0</v>
      </c>
      <c r="F26" s="7"/>
      <c r="G26" s="7"/>
      <c r="H26" s="7"/>
      <c r="I26" s="26">
        <f>SUM(D26:F26)</f>
        <v>0</v>
      </c>
    </row>
    <row r="27" spans="1:9">
      <c r="A27" s="27"/>
      <c r="B27" s="28"/>
      <c r="C27" s="27"/>
      <c r="D27" s="27"/>
      <c r="E27" s="27"/>
      <c r="F27" s="27"/>
      <c r="G27" s="27"/>
      <c r="H27" s="27"/>
      <c r="I27" s="27"/>
    </row>
    <row r="29" spans="1:9">
      <c r="B29" s="24" t="s">
        <v>94</v>
      </c>
      <c r="C29" s="27"/>
      <c r="D29" s="7">
        <v>14</v>
      </c>
      <c r="E29" s="7">
        <v>12</v>
      </c>
      <c r="F29" s="38">
        <v>12</v>
      </c>
      <c r="G29" s="34">
        <v>0</v>
      </c>
      <c r="H29" s="34">
        <v>0</v>
      </c>
    </row>
    <row r="30" spans="1:9">
      <c r="B30" s="24" t="s">
        <v>95</v>
      </c>
      <c r="C30" s="27"/>
      <c r="D30" s="7">
        <f>D29</f>
        <v>14</v>
      </c>
      <c r="E30" s="7">
        <f>(D29+E29)/2</f>
        <v>13</v>
      </c>
      <c r="F30" s="39">
        <f>(D29+E29+F29)/3</f>
        <v>12.666666666666666</v>
      </c>
      <c r="G30" s="25">
        <f>(D29+E29+F29+G29)/4</f>
        <v>9.5</v>
      </c>
      <c r="H30" s="25">
        <f>(D29+E29+F29+G29+H29)/5</f>
        <v>7.6</v>
      </c>
    </row>
  </sheetData>
  <sortState ref="B6:I26">
    <sortCondition descending="1" ref="I6:I26"/>
    <sortCondition ref="B6:B26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6"/>
  <sheetViews>
    <sheetView workbookViewId="0">
      <selection activeCell="M18" sqref="M18"/>
    </sheetView>
  </sheetViews>
  <sheetFormatPr defaultRowHeight="14.5"/>
  <cols>
    <col min="3" max="3" width="1.81640625" customWidth="1"/>
    <col min="4" max="4" width="17.453125" customWidth="1"/>
    <col min="5" max="5" width="8.81640625" bestFit="1" customWidth="1"/>
    <col min="6" max="6" width="16.7265625" customWidth="1"/>
    <col min="7" max="7" width="9.81640625" bestFit="1" customWidth="1"/>
  </cols>
  <sheetData>
    <row r="1" spans="2:10" ht="18.5">
      <c r="B1" s="5" t="s">
        <v>101</v>
      </c>
      <c r="G1" s="4">
        <v>41310</v>
      </c>
    </row>
    <row r="3" spans="2:10" ht="22.5" customHeight="1">
      <c r="B3" s="37" t="s">
        <v>0</v>
      </c>
      <c r="C3" s="37"/>
      <c r="D3" s="37"/>
      <c r="E3" s="37"/>
      <c r="F3" s="37"/>
      <c r="G3" s="37"/>
      <c r="H3" s="37"/>
      <c r="I3" s="37"/>
      <c r="J3" s="37"/>
    </row>
    <row r="4" spans="2:10" ht="16.5">
      <c r="B4" s="1" t="s">
        <v>1</v>
      </c>
      <c r="C4" s="2"/>
      <c r="D4" s="2" t="s">
        <v>2</v>
      </c>
      <c r="E4" s="3" t="s">
        <v>3</v>
      </c>
      <c r="F4" s="2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2:10" ht="17.149999999999999" customHeight="1">
      <c r="B5" s="15">
        <v>1</v>
      </c>
      <c r="C5" s="16"/>
      <c r="D5" s="16" t="s">
        <v>102</v>
      </c>
      <c r="E5" s="17">
        <v>2153</v>
      </c>
      <c r="F5" s="18" t="s">
        <v>57</v>
      </c>
      <c r="G5" s="35">
        <v>8.5</v>
      </c>
      <c r="H5" s="15">
        <v>32</v>
      </c>
      <c r="I5" s="15">
        <v>42</v>
      </c>
      <c r="J5" s="15">
        <v>42</v>
      </c>
    </row>
    <row r="6" spans="2:10" ht="17.149999999999999" customHeight="1">
      <c r="B6" s="15">
        <v>2</v>
      </c>
      <c r="C6" s="16"/>
      <c r="D6" s="16" t="s">
        <v>72</v>
      </c>
      <c r="E6" s="17">
        <v>2128</v>
      </c>
      <c r="F6" s="18" t="s">
        <v>57</v>
      </c>
      <c r="G6" s="35">
        <v>8</v>
      </c>
      <c r="H6" s="15">
        <v>29.5</v>
      </c>
      <c r="I6" s="15">
        <v>39.5</v>
      </c>
      <c r="J6" s="15">
        <v>37.5</v>
      </c>
    </row>
    <row r="7" spans="2:10" ht="17.149999999999999" customHeight="1">
      <c r="B7" s="15">
        <v>3</v>
      </c>
      <c r="C7" s="16"/>
      <c r="D7" s="16" t="s">
        <v>74</v>
      </c>
      <c r="E7" s="17">
        <v>1981</v>
      </c>
      <c r="F7" s="18" t="s">
        <v>57</v>
      </c>
      <c r="G7" s="35">
        <v>7</v>
      </c>
      <c r="H7" s="15">
        <v>31</v>
      </c>
      <c r="I7" s="15">
        <v>41</v>
      </c>
      <c r="J7" s="15">
        <v>33</v>
      </c>
    </row>
    <row r="8" spans="2:10" ht="17.149999999999999" customHeight="1">
      <c r="B8" s="15">
        <v>4</v>
      </c>
      <c r="C8" s="16"/>
      <c r="D8" s="16" t="s">
        <v>73</v>
      </c>
      <c r="E8" s="17">
        <v>1970</v>
      </c>
      <c r="F8" s="18" t="s">
        <v>57</v>
      </c>
      <c r="G8" s="35">
        <v>6</v>
      </c>
      <c r="H8" s="15">
        <v>31.5</v>
      </c>
      <c r="I8" s="15">
        <v>41.5</v>
      </c>
      <c r="J8" s="15">
        <v>28</v>
      </c>
    </row>
    <row r="9" spans="2:10" ht="17.149999999999999" customHeight="1">
      <c r="B9" s="15">
        <v>5</v>
      </c>
      <c r="C9" s="16"/>
      <c r="D9" s="16" t="s">
        <v>78</v>
      </c>
      <c r="E9" s="17">
        <v>1548</v>
      </c>
      <c r="F9" s="18" t="s">
        <v>57</v>
      </c>
      <c r="G9" s="35">
        <v>4.5</v>
      </c>
      <c r="H9" s="15">
        <v>35.5</v>
      </c>
      <c r="I9" s="15">
        <v>46</v>
      </c>
      <c r="J9" s="15">
        <v>22.5</v>
      </c>
    </row>
    <row r="10" spans="2:10" ht="17.149999999999999" customHeight="1">
      <c r="B10" s="15">
        <v>6</v>
      </c>
      <c r="C10" s="16"/>
      <c r="D10" s="16" t="s">
        <v>75</v>
      </c>
      <c r="E10" s="17">
        <v>1974</v>
      </c>
      <c r="F10" s="18" t="s">
        <v>57</v>
      </c>
      <c r="G10" s="35">
        <v>4</v>
      </c>
      <c r="H10" s="15">
        <v>31</v>
      </c>
      <c r="I10" s="15">
        <v>41</v>
      </c>
      <c r="J10" s="15">
        <v>20</v>
      </c>
    </row>
    <row r="11" spans="2:10" ht="17.149999999999999" customHeight="1">
      <c r="B11" s="15">
        <v>7</v>
      </c>
      <c r="C11" s="16"/>
      <c r="D11" s="16" t="s">
        <v>103</v>
      </c>
      <c r="E11" s="17">
        <v>1666</v>
      </c>
      <c r="F11" s="18" t="s">
        <v>57</v>
      </c>
      <c r="G11" s="35">
        <v>4</v>
      </c>
      <c r="H11" s="15">
        <v>30</v>
      </c>
      <c r="I11" s="15">
        <v>40</v>
      </c>
      <c r="J11" s="15">
        <v>18</v>
      </c>
    </row>
    <row r="12" spans="2:10" ht="17.149999999999999" customHeight="1">
      <c r="B12" s="15">
        <v>8</v>
      </c>
      <c r="C12" s="16"/>
      <c r="D12" s="16" t="s">
        <v>76</v>
      </c>
      <c r="E12" s="17">
        <v>1820</v>
      </c>
      <c r="F12" s="18" t="s">
        <v>57</v>
      </c>
      <c r="G12" s="35">
        <v>4</v>
      </c>
      <c r="H12" s="15">
        <v>28</v>
      </c>
      <c r="I12" s="15">
        <v>38</v>
      </c>
      <c r="J12" s="15">
        <v>20</v>
      </c>
    </row>
    <row r="13" spans="2:10" ht="17.149999999999999" customHeight="1">
      <c r="B13" s="15">
        <v>9</v>
      </c>
      <c r="C13" s="16"/>
      <c r="D13" s="16" t="s">
        <v>104</v>
      </c>
      <c r="E13" s="17">
        <v>1726</v>
      </c>
      <c r="F13" s="18" t="s">
        <v>57</v>
      </c>
      <c r="G13" s="35">
        <v>2.5</v>
      </c>
      <c r="H13" s="15">
        <v>27.5</v>
      </c>
      <c r="I13" s="15">
        <v>37.5</v>
      </c>
      <c r="J13" s="15">
        <v>16.5</v>
      </c>
    </row>
    <row r="14" spans="2:10" ht="17.149999999999999" customHeight="1">
      <c r="B14" s="15">
        <v>10</v>
      </c>
      <c r="C14" s="16"/>
      <c r="D14" s="16" t="s">
        <v>105</v>
      </c>
      <c r="E14" s="17">
        <v>1586</v>
      </c>
      <c r="F14" s="18" t="s">
        <v>57</v>
      </c>
      <c r="G14" s="35">
        <v>2</v>
      </c>
      <c r="H14" s="15">
        <v>30.5</v>
      </c>
      <c r="I14" s="15">
        <v>40.5</v>
      </c>
      <c r="J14" s="15">
        <v>9</v>
      </c>
    </row>
    <row r="15" spans="2:10" ht="17.149999999999999" customHeight="1">
      <c r="B15" s="15">
        <v>11</v>
      </c>
      <c r="C15" s="16"/>
      <c r="D15" s="16" t="s">
        <v>82</v>
      </c>
      <c r="E15" s="17">
        <v>1250</v>
      </c>
      <c r="F15" s="18" t="s">
        <v>57</v>
      </c>
      <c r="G15" s="35">
        <v>2</v>
      </c>
      <c r="H15" s="15">
        <v>30</v>
      </c>
      <c r="I15" s="15">
        <v>39.5</v>
      </c>
      <c r="J15" s="15">
        <v>12</v>
      </c>
    </row>
    <row r="16" spans="2:10" ht="17.149999999999999" customHeight="1">
      <c r="B16" s="15">
        <v>12</v>
      </c>
      <c r="C16" s="16"/>
      <c r="D16" s="16" t="s">
        <v>80</v>
      </c>
      <c r="E16" s="17">
        <v>1688</v>
      </c>
      <c r="F16" s="18" t="s">
        <v>57</v>
      </c>
      <c r="G16" s="35">
        <v>1.5</v>
      </c>
      <c r="H16" s="15">
        <v>29.5</v>
      </c>
      <c r="I16" s="15">
        <v>39.5</v>
      </c>
      <c r="J16" s="15">
        <v>11.5</v>
      </c>
    </row>
  </sheetData>
  <mergeCells count="1">
    <mergeCell ref="B3:J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6"/>
  <sheetViews>
    <sheetView workbookViewId="0">
      <selection activeCell="D30" sqref="D30"/>
    </sheetView>
  </sheetViews>
  <sheetFormatPr defaultRowHeight="14.5"/>
  <cols>
    <col min="3" max="3" width="1.81640625" customWidth="1"/>
    <col min="4" max="4" width="17.453125" customWidth="1"/>
    <col min="5" max="5" width="8.81640625" bestFit="1" customWidth="1"/>
    <col min="6" max="6" width="16.7265625" customWidth="1"/>
    <col min="7" max="7" width="9.81640625" bestFit="1" customWidth="1"/>
  </cols>
  <sheetData>
    <row r="1" spans="2:10" ht="18.5">
      <c r="B1" s="5" t="s">
        <v>84</v>
      </c>
      <c r="G1" s="4">
        <v>41261</v>
      </c>
    </row>
    <row r="3" spans="2:10" ht="22.5" customHeight="1">
      <c r="B3" s="37" t="s">
        <v>0</v>
      </c>
      <c r="C3" s="37"/>
      <c r="D3" s="37"/>
      <c r="E3" s="37"/>
      <c r="F3" s="37"/>
      <c r="G3" s="37"/>
      <c r="H3" s="37"/>
      <c r="I3" s="37"/>
      <c r="J3" s="37"/>
    </row>
    <row r="4" spans="2:10" ht="16.5">
      <c r="B4" s="1" t="s">
        <v>1</v>
      </c>
      <c r="C4" s="2"/>
      <c r="D4" s="2" t="s">
        <v>2</v>
      </c>
      <c r="E4" s="3" t="s">
        <v>3</v>
      </c>
      <c r="F4" s="2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2:10" ht="17.149999999999999" customHeight="1">
      <c r="B5" s="15">
        <v>1</v>
      </c>
      <c r="C5" s="16"/>
      <c r="D5" s="16" t="s">
        <v>72</v>
      </c>
      <c r="E5" s="17">
        <v>2128</v>
      </c>
      <c r="F5" s="18" t="s">
        <v>57</v>
      </c>
      <c r="G5" s="35">
        <v>8</v>
      </c>
      <c r="H5" s="15">
        <v>34</v>
      </c>
      <c r="I5" s="15">
        <v>42</v>
      </c>
      <c r="J5" s="15">
        <v>41</v>
      </c>
    </row>
    <row r="6" spans="2:10" ht="17.149999999999999" customHeight="1">
      <c r="B6" s="15">
        <v>2</v>
      </c>
      <c r="C6" s="16"/>
      <c r="D6" s="16" t="s">
        <v>73</v>
      </c>
      <c r="E6" s="17">
        <v>1985</v>
      </c>
      <c r="F6" s="18" t="s">
        <v>57</v>
      </c>
      <c r="G6" s="35">
        <v>7</v>
      </c>
      <c r="H6" s="15">
        <v>34</v>
      </c>
      <c r="I6" s="15">
        <v>43</v>
      </c>
      <c r="J6" s="15">
        <v>32</v>
      </c>
    </row>
    <row r="7" spans="2:10" ht="17.149999999999999" customHeight="1">
      <c r="B7" s="15">
        <v>3</v>
      </c>
      <c r="C7" s="16"/>
      <c r="D7" s="16" t="s">
        <v>74</v>
      </c>
      <c r="E7" s="17">
        <v>1961</v>
      </c>
      <c r="F7" s="18" t="s">
        <v>57</v>
      </c>
      <c r="G7" s="35">
        <v>7</v>
      </c>
      <c r="H7" s="15">
        <v>34</v>
      </c>
      <c r="I7" s="15">
        <v>42</v>
      </c>
      <c r="J7" s="15">
        <v>33</v>
      </c>
    </row>
    <row r="8" spans="2:10" ht="17.149999999999999" customHeight="1">
      <c r="B8" s="15">
        <v>4</v>
      </c>
      <c r="C8" s="16"/>
      <c r="D8" s="16" t="s">
        <v>75</v>
      </c>
      <c r="E8" s="17">
        <v>1979</v>
      </c>
      <c r="F8" s="18" t="s">
        <v>57</v>
      </c>
      <c r="G8" s="35">
        <v>6</v>
      </c>
      <c r="H8" s="15">
        <v>36</v>
      </c>
      <c r="I8" s="15">
        <v>44</v>
      </c>
      <c r="J8" s="15">
        <v>30</v>
      </c>
    </row>
    <row r="9" spans="2:10" ht="17.149999999999999" customHeight="1">
      <c r="B9" s="15">
        <v>5</v>
      </c>
      <c r="C9" s="16"/>
      <c r="D9" s="16" t="s">
        <v>76</v>
      </c>
      <c r="E9" s="17">
        <v>1858</v>
      </c>
      <c r="F9" s="18" t="s">
        <v>57</v>
      </c>
      <c r="G9" s="35">
        <v>6</v>
      </c>
      <c r="H9" s="15">
        <v>33</v>
      </c>
      <c r="I9" s="15">
        <v>41</v>
      </c>
      <c r="J9" s="15">
        <v>28</v>
      </c>
    </row>
    <row r="10" spans="2:10" ht="17.149999999999999" customHeight="1">
      <c r="B10" s="15">
        <v>6</v>
      </c>
      <c r="C10" s="16"/>
      <c r="D10" s="16" t="s">
        <v>77</v>
      </c>
      <c r="E10" s="17">
        <v>1639</v>
      </c>
      <c r="F10" s="18" t="s">
        <v>57</v>
      </c>
      <c r="G10" s="35">
        <v>4</v>
      </c>
      <c r="H10" s="15">
        <v>34</v>
      </c>
      <c r="I10" s="15">
        <v>42</v>
      </c>
      <c r="J10" s="15">
        <v>25</v>
      </c>
    </row>
    <row r="11" spans="2:10" ht="17.149999999999999" customHeight="1">
      <c r="B11" s="15">
        <v>7</v>
      </c>
      <c r="C11" s="16"/>
      <c r="D11" s="16" t="s">
        <v>78</v>
      </c>
      <c r="E11" s="17">
        <v>1512</v>
      </c>
      <c r="F11" s="18" t="s">
        <v>57</v>
      </c>
      <c r="G11" s="35">
        <v>4</v>
      </c>
      <c r="H11" s="15">
        <v>32</v>
      </c>
      <c r="I11" s="15">
        <v>40</v>
      </c>
      <c r="J11" s="15">
        <v>24</v>
      </c>
    </row>
    <row r="12" spans="2:10" ht="17.149999999999999" customHeight="1">
      <c r="B12" s="15">
        <v>8</v>
      </c>
      <c r="C12" s="16"/>
      <c r="D12" s="16" t="s">
        <v>79</v>
      </c>
      <c r="E12" s="17">
        <v>1541</v>
      </c>
      <c r="F12" s="18" t="s">
        <v>57</v>
      </c>
      <c r="G12" s="35">
        <v>4</v>
      </c>
      <c r="H12" s="15">
        <v>31</v>
      </c>
      <c r="I12" s="15">
        <v>39</v>
      </c>
      <c r="J12" s="15">
        <v>19</v>
      </c>
    </row>
    <row r="13" spans="2:10" ht="17.149999999999999" customHeight="1">
      <c r="B13" s="15">
        <v>9</v>
      </c>
      <c r="C13" s="16"/>
      <c r="D13" s="16" t="s">
        <v>80</v>
      </c>
      <c r="E13" s="17">
        <v>1705</v>
      </c>
      <c r="F13" s="18" t="s">
        <v>57</v>
      </c>
      <c r="G13" s="35">
        <v>4</v>
      </c>
      <c r="H13" s="15">
        <v>28</v>
      </c>
      <c r="I13" s="15">
        <v>35</v>
      </c>
      <c r="J13" s="15">
        <v>16</v>
      </c>
    </row>
    <row r="14" spans="2:10" ht="17.149999999999999" customHeight="1">
      <c r="B14" s="15">
        <v>10</v>
      </c>
      <c r="C14" s="16"/>
      <c r="D14" s="16" t="s">
        <v>81</v>
      </c>
      <c r="E14" s="17">
        <v>1687</v>
      </c>
      <c r="F14" s="18" t="s">
        <v>57</v>
      </c>
      <c r="G14" s="35">
        <v>3</v>
      </c>
      <c r="H14" s="15">
        <v>31</v>
      </c>
      <c r="I14" s="15">
        <v>39</v>
      </c>
      <c r="J14" s="15">
        <v>16</v>
      </c>
    </row>
    <row r="15" spans="2:10" ht="17.149999999999999" customHeight="1">
      <c r="B15" s="15">
        <v>11</v>
      </c>
      <c r="C15" s="16"/>
      <c r="D15" s="16" t="s">
        <v>82</v>
      </c>
      <c r="E15" s="17">
        <v>1250</v>
      </c>
      <c r="F15" s="18" t="s">
        <v>57</v>
      </c>
      <c r="G15" s="35">
        <v>1</v>
      </c>
      <c r="H15" s="15">
        <v>32</v>
      </c>
      <c r="I15" s="15">
        <v>40</v>
      </c>
      <c r="J15" s="15">
        <v>6</v>
      </c>
    </row>
    <row r="16" spans="2:10" ht="17.149999999999999" customHeight="1">
      <c r="B16" s="15">
        <v>12</v>
      </c>
      <c r="C16" s="16"/>
      <c r="D16" s="16" t="s">
        <v>83</v>
      </c>
      <c r="E16" s="17">
        <v>1100</v>
      </c>
      <c r="F16" s="18" t="s">
        <v>57</v>
      </c>
      <c r="G16" s="35">
        <v>0</v>
      </c>
      <c r="H16" s="15">
        <v>31</v>
      </c>
      <c r="I16" s="15">
        <v>39</v>
      </c>
      <c r="J16" s="15">
        <v>0</v>
      </c>
    </row>
  </sheetData>
  <mergeCells count="1">
    <mergeCell ref="B3:J3"/>
  </mergeCells>
  <hyperlinks>
    <hyperlink ref="D5" r:id="rId1" display="http://chess-results.com/tnr82641.aspx?art=9&amp;lan=5&amp;fed=CZE&amp;turdet=YES&amp;snr=2"/>
    <hyperlink ref="D6" r:id="rId2" display="http://chess-results.com/tnr82641.aspx?art=9&amp;lan=5&amp;fed=CZE&amp;turdet=YES&amp;snr=1"/>
    <hyperlink ref="D7" r:id="rId3" display="http://chess-results.com/tnr82641.aspx?art=9&amp;lan=5&amp;fed=CZE&amp;turdet=YES&amp;snr=3"/>
    <hyperlink ref="D8" r:id="rId4" display="http://chess-results.com/tnr82641.aspx?art=9&amp;lan=5&amp;fed=CZE&amp;turdet=YES&amp;snr=4"/>
    <hyperlink ref="D9" r:id="rId5" display="http://chess-results.com/tnr82641.aspx?art=9&amp;lan=5&amp;fed=CZE&amp;turdet=YES&amp;snr=10"/>
    <hyperlink ref="D10" r:id="rId6" display="http://chess-results.com/tnr82641.aspx?art=9&amp;lan=5&amp;fed=CZE&amp;turdet=YES&amp;snr=6"/>
    <hyperlink ref="D11" r:id="rId7" display="http://chess-results.com/tnr82641.aspx?art=9&amp;lan=5&amp;fed=CZE&amp;turdet=YES&amp;snr=9"/>
    <hyperlink ref="D12" r:id="rId8" display="http://chess-results.com/tnr82641.aspx?art=9&amp;lan=5&amp;fed=CZE&amp;turdet=YES&amp;snr=5"/>
    <hyperlink ref="D13" r:id="rId9" display="http://chess-results.com/tnr82641.aspx?art=9&amp;lan=5&amp;fed=CZE&amp;turdet=YES&amp;snr=8"/>
    <hyperlink ref="D14" r:id="rId10" display="http://chess-results.com/tnr82641.aspx?art=9&amp;lan=5&amp;fed=CZE&amp;turdet=YES&amp;snr=14"/>
    <hyperlink ref="D15" r:id="rId11" display="http://chess-results.com/tnr82641.aspx?art=9&amp;lan=5&amp;fed=CZE&amp;turdet=YES&amp;snr=13"/>
    <hyperlink ref="D16" r:id="rId12" display="http://chess-results.com/tnr82641.aspx?art=9&amp;lan=5&amp;fed=CZE&amp;turdet=YES&amp;snr=12"/>
  </hyperlinks>
  <pageMargins left="0.7" right="0.7" top="0.78740157499999996" bottom="0.78740157499999996" header="0.3" footer="0.3"/>
  <pageSetup paperSize="9"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8"/>
  <sheetViews>
    <sheetView workbookViewId="0">
      <selection activeCell="E32" sqref="E32"/>
    </sheetView>
  </sheetViews>
  <sheetFormatPr defaultRowHeight="14.5"/>
  <cols>
    <col min="3" max="3" width="1.81640625" customWidth="1"/>
    <col min="4" max="4" width="17.453125" customWidth="1"/>
    <col min="5" max="5" width="8.81640625" bestFit="1" customWidth="1"/>
    <col min="6" max="6" width="16.7265625" customWidth="1"/>
  </cols>
  <sheetData>
    <row r="1" spans="2:10" ht="18.5">
      <c r="B1" s="5" t="s">
        <v>58</v>
      </c>
      <c r="G1" s="4">
        <v>41191</v>
      </c>
    </row>
    <row r="3" spans="2:10" ht="22.5" customHeight="1">
      <c r="B3" s="37" t="s">
        <v>0</v>
      </c>
      <c r="C3" s="37"/>
      <c r="D3" s="37"/>
      <c r="E3" s="37"/>
      <c r="F3" s="37"/>
      <c r="G3" s="37"/>
      <c r="H3" s="37"/>
      <c r="I3" s="37"/>
      <c r="J3" s="37"/>
    </row>
    <row r="4" spans="2:10" ht="16.5">
      <c r="B4" s="1" t="s">
        <v>1</v>
      </c>
      <c r="C4" s="2"/>
      <c r="D4" s="2" t="s">
        <v>2</v>
      </c>
      <c r="E4" s="3" t="s">
        <v>3</v>
      </c>
      <c r="F4" s="2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2:10" ht="17.149999999999999" customHeight="1">
      <c r="B5" s="19">
        <v>1</v>
      </c>
      <c r="C5" s="18"/>
      <c r="D5" s="20" t="s">
        <v>9</v>
      </c>
      <c r="E5" s="21">
        <v>2128</v>
      </c>
      <c r="F5" s="18" t="s">
        <v>57</v>
      </c>
      <c r="G5" s="36" t="s">
        <v>10</v>
      </c>
      <c r="H5" s="19" t="s">
        <v>11</v>
      </c>
      <c r="I5" s="19" t="s">
        <v>12</v>
      </c>
      <c r="J5" s="19" t="s">
        <v>13</v>
      </c>
    </row>
    <row r="6" spans="2:10" ht="17.149999999999999" customHeight="1">
      <c r="B6" s="19">
        <v>2</v>
      </c>
      <c r="C6" s="18"/>
      <c r="D6" s="20" t="s">
        <v>14</v>
      </c>
      <c r="E6" s="21">
        <v>2153</v>
      </c>
      <c r="F6" s="18" t="s">
        <v>57</v>
      </c>
      <c r="G6" s="36" t="s">
        <v>10</v>
      </c>
      <c r="H6" s="19" t="s">
        <v>11</v>
      </c>
      <c r="I6" s="19" t="s">
        <v>12</v>
      </c>
      <c r="J6" s="19" t="s">
        <v>15</v>
      </c>
    </row>
    <row r="7" spans="2:10" ht="17.149999999999999" customHeight="1">
      <c r="B7" s="19">
        <v>3</v>
      </c>
      <c r="C7" s="18"/>
      <c r="D7" s="20" t="s">
        <v>16</v>
      </c>
      <c r="E7" s="21">
        <v>1985</v>
      </c>
      <c r="F7" s="18" t="s">
        <v>57</v>
      </c>
      <c r="G7" s="36" t="s">
        <v>17</v>
      </c>
      <c r="H7" s="19" t="s">
        <v>18</v>
      </c>
      <c r="I7" s="19" t="s">
        <v>19</v>
      </c>
      <c r="J7" s="19" t="s">
        <v>20</v>
      </c>
    </row>
    <row r="8" spans="2:10" ht="17.149999999999999" customHeight="1">
      <c r="B8" s="19">
        <v>4</v>
      </c>
      <c r="C8" s="18"/>
      <c r="D8" s="20" t="s">
        <v>21</v>
      </c>
      <c r="E8" s="21">
        <v>1961</v>
      </c>
      <c r="F8" s="18" t="s">
        <v>57</v>
      </c>
      <c r="G8" s="36" t="s">
        <v>17</v>
      </c>
      <c r="H8" s="19" t="s">
        <v>18</v>
      </c>
      <c r="I8" s="19" t="s">
        <v>22</v>
      </c>
      <c r="J8" s="19" t="s">
        <v>23</v>
      </c>
    </row>
    <row r="9" spans="2:10" ht="17.149999999999999" customHeight="1">
      <c r="B9" s="19">
        <v>5</v>
      </c>
      <c r="C9" s="18"/>
      <c r="D9" s="20" t="s">
        <v>24</v>
      </c>
      <c r="E9" s="21">
        <v>1512</v>
      </c>
      <c r="F9" s="18" t="s">
        <v>57</v>
      </c>
      <c r="G9" s="36" t="s">
        <v>25</v>
      </c>
      <c r="H9" s="19" t="s">
        <v>26</v>
      </c>
      <c r="I9" s="19" t="s">
        <v>27</v>
      </c>
      <c r="J9" s="19" t="s">
        <v>28</v>
      </c>
    </row>
    <row r="10" spans="2:10" ht="17.149999999999999" customHeight="1">
      <c r="B10" s="19">
        <v>6</v>
      </c>
      <c r="C10" s="18"/>
      <c r="D10" s="20" t="s">
        <v>29</v>
      </c>
      <c r="E10" s="21">
        <v>1760</v>
      </c>
      <c r="F10" s="18" t="s">
        <v>57</v>
      </c>
      <c r="G10" s="36" t="s">
        <v>25</v>
      </c>
      <c r="H10" s="19" t="s">
        <v>30</v>
      </c>
      <c r="I10" s="19" t="s">
        <v>27</v>
      </c>
      <c r="J10" s="19" t="s">
        <v>31</v>
      </c>
    </row>
    <row r="11" spans="2:10" ht="17.149999999999999" customHeight="1">
      <c r="B11" s="19">
        <v>7</v>
      </c>
      <c r="C11" s="18"/>
      <c r="D11" s="20" t="s">
        <v>32</v>
      </c>
      <c r="E11" s="21">
        <v>1541</v>
      </c>
      <c r="F11" s="18" t="s">
        <v>57</v>
      </c>
      <c r="G11" s="36" t="s">
        <v>25</v>
      </c>
      <c r="H11" s="19" t="s">
        <v>30</v>
      </c>
      <c r="I11" s="19" t="s">
        <v>33</v>
      </c>
      <c r="J11" s="19" t="s">
        <v>34</v>
      </c>
    </row>
    <row r="12" spans="2:10" ht="17.149999999999999" customHeight="1">
      <c r="B12" s="19">
        <v>8</v>
      </c>
      <c r="C12" s="18"/>
      <c r="D12" s="20" t="s">
        <v>35</v>
      </c>
      <c r="E12" s="21">
        <v>1959</v>
      </c>
      <c r="F12" s="18" t="s">
        <v>57</v>
      </c>
      <c r="G12" s="36" t="s">
        <v>25</v>
      </c>
      <c r="H12" s="19" t="s">
        <v>36</v>
      </c>
      <c r="I12" s="19" t="s">
        <v>13</v>
      </c>
      <c r="J12" s="19" t="s">
        <v>28</v>
      </c>
    </row>
    <row r="13" spans="2:10" ht="17.149999999999999" customHeight="1">
      <c r="B13" s="19">
        <v>9</v>
      </c>
      <c r="C13" s="18"/>
      <c r="D13" s="20" t="s">
        <v>37</v>
      </c>
      <c r="E13" s="21">
        <v>1639</v>
      </c>
      <c r="F13" s="18" t="s">
        <v>57</v>
      </c>
      <c r="G13" s="36" t="s">
        <v>38</v>
      </c>
      <c r="H13" s="19" t="s">
        <v>39</v>
      </c>
      <c r="I13" s="19" t="s">
        <v>40</v>
      </c>
      <c r="J13" s="19" t="s">
        <v>41</v>
      </c>
    </row>
    <row r="14" spans="2:10" ht="17.149999999999999" customHeight="1">
      <c r="B14" s="19">
        <v>10</v>
      </c>
      <c r="C14" s="18"/>
      <c r="D14" s="20" t="s">
        <v>42</v>
      </c>
      <c r="E14" s="21">
        <v>1250</v>
      </c>
      <c r="F14" s="18" t="s">
        <v>57</v>
      </c>
      <c r="G14" s="36" t="s">
        <v>38</v>
      </c>
      <c r="H14" s="19" t="s">
        <v>20</v>
      </c>
      <c r="I14" s="19" t="s">
        <v>15</v>
      </c>
      <c r="J14" s="19" t="s">
        <v>43</v>
      </c>
    </row>
    <row r="15" spans="2:10" ht="17.149999999999999" customHeight="1">
      <c r="B15" s="19">
        <v>11</v>
      </c>
      <c r="C15" s="18"/>
      <c r="D15" s="20" t="s">
        <v>44</v>
      </c>
      <c r="E15" s="21">
        <v>1250</v>
      </c>
      <c r="F15" s="18"/>
      <c r="G15" s="36" t="s">
        <v>45</v>
      </c>
      <c r="H15" s="19" t="s">
        <v>46</v>
      </c>
      <c r="I15" s="19" t="s">
        <v>47</v>
      </c>
      <c r="J15" s="19" t="s">
        <v>48</v>
      </c>
    </row>
    <row r="16" spans="2:10" ht="17.149999999999999" customHeight="1">
      <c r="B16" s="19">
        <v>12</v>
      </c>
      <c r="C16" s="18"/>
      <c r="D16" s="20" t="s">
        <v>49</v>
      </c>
      <c r="E16" s="21">
        <v>1250</v>
      </c>
      <c r="F16" s="18"/>
      <c r="G16" s="36" t="s">
        <v>50</v>
      </c>
      <c r="H16" s="19" t="s">
        <v>20</v>
      </c>
      <c r="I16" s="19" t="s">
        <v>11</v>
      </c>
      <c r="J16" s="19" t="s">
        <v>51</v>
      </c>
    </row>
    <row r="17" spans="2:10" ht="17.149999999999999" customHeight="1">
      <c r="B17" s="19">
        <v>13</v>
      </c>
      <c r="C17" s="18"/>
      <c r="D17" s="20" t="s">
        <v>52</v>
      </c>
      <c r="E17" s="21">
        <v>1687</v>
      </c>
      <c r="F17" s="18" t="s">
        <v>53</v>
      </c>
      <c r="G17" s="36" t="s">
        <v>50</v>
      </c>
      <c r="H17" s="19" t="s">
        <v>23</v>
      </c>
      <c r="I17" s="19" t="s">
        <v>26</v>
      </c>
      <c r="J17" s="19" t="s">
        <v>54</v>
      </c>
    </row>
    <row r="18" spans="2:10" ht="17.149999999999999" customHeight="1">
      <c r="B18" s="19">
        <v>14</v>
      </c>
      <c r="C18" s="18"/>
      <c r="D18" s="20" t="s">
        <v>55</v>
      </c>
      <c r="E18" s="21">
        <v>1250</v>
      </c>
      <c r="F18" s="18"/>
      <c r="G18" s="36" t="s">
        <v>56</v>
      </c>
      <c r="H18" s="19" t="s">
        <v>23</v>
      </c>
      <c r="I18" s="19" t="s">
        <v>11</v>
      </c>
      <c r="J18" s="19" t="s">
        <v>56</v>
      </c>
    </row>
  </sheetData>
  <mergeCells count="1">
    <mergeCell ref="B3:J3"/>
  </mergeCells>
  <hyperlinks>
    <hyperlink ref="D5" r:id="rId1" display="http://chess-results.com/tnr82641.aspx?art=9&amp;lan=5&amp;fed=CZE&amp;turdet=YES&amp;snr=2"/>
    <hyperlink ref="D6" r:id="rId2" display="http://chess-results.com/tnr82641.aspx?art=9&amp;lan=5&amp;fed=CZE&amp;turdet=YES&amp;snr=1"/>
    <hyperlink ref="D7" r:id="rId3" display="http://chess-results.com/tnr82641.aspx?art=9&amp;lan=5&amp;fed=CZE&amp;turdet=YES&amp;snr=3"/>
    <hyperlink ref="D8" r:id="rId4" display="http://chess-results.com/tnr82641.aspx?art=9&amp;lan=5&amp;fed=CZE&amp;turdet=YES&amp;snr=4"/>
    <hyperlink ref="D9" r:id="rId5" display="http://chess-results.com/tnr82641.aspx?art=9&amp;lan=5&amp;fed=CZE&amp;turdet=YES&amp;snr=10"/>
    <hyperlink ref="D10" r:id="rId6" display="http://chess-results.com/tnr82641.aspx?art=9&amp;lan=5&amp;fed=CZE&amp;turdet=YES&amp;snr=6"/>
    <hyperlink ref="D11" r:id="rId7" display="http://chess-results.com/tnr82641.aspx?art=9&amp;lan=5&amp;fed=CZE&amp;turdet=YES&amp;snr=9"/>
    <hyperlink ref="D12" r:id="rId8" display="http://chess-results.com/tnr82641.aspx?art=9&amp;lan=5&amp;fed=CZE&amp;turdet=YES&amp;snr=5"/>
    <hyperlink ref="D13" r:id="rId9" display="http://chess-results.com/tnr82641.aspx?art=9&amp;lan=5&amp;fed=CZE&amp;turdet=YES&amp;snr=8"/>
    <hyperlink ref="D14" r:id="rId10" display="http://chess-results.com/tnr82641.aspx?art=9&amp;lan=5&amp;fed=CZE&amp;turdet=YES&amp;snr=14"/>
    <hyperlink ref="D15" r:id="rId11" display="http://chess-results.com/tnr82641.aspx?art=9&amp;lan=5&amp;fed=CZE&amp;turdet=YES&amp;snr=13"/>
    <hyperlink ref="D16" r:id="rId12" display="http://chess-results.com/tnr82641.aspx?art=9&amp;lan=5&amp;fed=CZE&amp;turdet=YES&amp;snr=12"/>
    <hyperlink ref="D17" r:id="rId13" display="http://chess-results.com/tnr82641.aspx?art=9&amp;lan=5&amp;fed=CZE&amp;turdet=YES&amp;snr=7"/>
    <hyperlink ref="D18" r:id="rId14" display="http://chess-results.com/tnr82641.aspx?art=9&amp;lan=5&amp;fed=CZE&amp;turdet=YES&amp;snr=11"/>
  </hyperlinks>
  <pageMargins left="0.7" right="0.7" top="0.78740157499999996" bottom="0.78740157499999996" header="0.3" footer="0.3"/>
  <pageSetup paperSize="9" orientation="portrait" r:id="rId15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>
      <selection activeCell="E32" sqref="E32"/>
    </sheetView>
  </sheetViews>
  <sheetFormatPr defaultColWidth="8.7265625" defaultRowHeight="15.5"/>
  <cols>
    <col min="1" max="1" width="8.7265625" style="6"/>
    <col min="2" max="5" width="11.1796875" style="6" customWidth="1"/>
    <col min="6" max="16384" width="8.7265625" style="6"/>
  </cols>
  <sheetData>
    <row r="2" spans="1:6" ht="18.5">
      <c r="A2" s="5" t="s">
        <v>70</v>
      </c>
    </row>
    <row r="4" spans="1:6">
      <c r="A4" s="13" t="s">
        <v>69</v>
      </c>
    </row>
    <row r="6" spans="1:6">
      <c r="A6" s="7"/>
      <c r="B6" s="7" t="s">
        <v>64</v>
      </c>
      <c r="C6" s="7" t="s">
        <v>65</v>
      </c>
      <c r="D6" s="7" t="s">
        <v>66</v>
      </c>
      <c r="E6" s="7" t="s">
        <v>67</v>
      </c>
    </row>
    <row r="7" spans="1:6">
      <c r="A7" s="7" t="s">
        <v>59</v>
      </c>
      <c r="B7" s="8">
        <v>14</v>
      </c>
      <c r="C7" s="7">
        <f>B7*30</f>
        <v>420</v>
      </c>
      <c r="D7" s="8">
        <v>200</v>
      </c>
      <c r="E7" s="7">
        <f>C7-D7</f>
        <v>220</v>
      </c>
    </row>
    <row r="8" spans="1:6">
      <c r="A8" s="7" t="s">
        <v>60</v>
      </c>
      <c r="B8" s="8">
        <v>12</v>
      </c>
      <c r="C8" s="7">
        <f t="shared" ref="C8:C11" si="0">B8*30</f>
        <v>360</v>
      </c>
      <c r="D8" s="8">
        <v>200</v>
      </c>
      <c r="E8" s="7">
        <f t="shared" ref="E8:E11" si="1">C8-D8</f>
        <v>160</v>
      </c>
    </row>
    <row r="9" spans="1:6">
      <c r="A9" s="7" t="s">
        <v>61</v>
      </c>
      <c r="B9" s="8">
        <v>12</v>
      </c>
      <c r="C9" s="7">
        <f t="shared" si="0"/>
        <v>360</v>
      </c>
      <c r="D9" s="8">
        <v>200</v>
      </c>
      <c r="E9" s="7">
        <f t="shared" si="1"/>
        <v>160</v>
      </c>
    </row>
    <row r="10" spans="1:6">
      <c r="A10" s="7" t="s">
        <v>62</v>
      </c>
      <c r="B10" s="8"/>
      <c r="C10" s="7">
        <f t="shared" si="0"/>
        <v>0</v>
      </c>
      <c r="D10" s="8"/>
      <c r="E10" s="7">
        <f t="shared" si="1"/>
        <v>0</v>
      </c>
    </row>
    <row r="11" spans="1:6">
      <c r="A11" s="7" t="s">
        <v>63</v>
      </c>
      <c r="B11" s="8"/>
      <c r="C11" s="7">
        <f t="shared" si="0"/>
        <v>0</v>
      </c>
      <c r="D11" s="8"/>
      <c r="E11" s="7">
        <f t="shared" si="1"/>
        <v>0</v>
      </c>
    </row>
    <row r="13" spans="1:6" ht="18.5">
      <c r="A13" s="10" t="s">
        <v>68</v>
      </c>
      <c r="B13" s="11"/>
      <c r="C13" s="11"/>
      <c r="D13" s="12"/>
      <c r="E13" s="14">
        <f>SUM(E7:E11)</f>
        <v>540</v>
      </c>
      <c r="F13" s="9" t="s">
        <v>71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GP</vt:lpstr>
      <vt:lpstr>3.turnaj</vt:lpstr>
      <vt:lpstr>2.turnaj</vt:lpstr>
      <vt:lpstr>1.turnaj</vt:lpstr>
      <vt:lpstr>Ceny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Senior II</cp:lastModifiedBy>
  <dcterms:created xsi:type="dcterms:W3CDTF">2012-10-11T18:20:16Z</dcterms:created>
  <dcterms:modified xsi:type="dcterms:W3CDTF">2013-02-05T22:23:25Z</dcterms:modified>
</cp:coreProperties>
</file>