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7025" windowHeight="6030" activeTab="0"/>
  </bookViews>
  <sheets>
    <sheet name="2011-12" sheetId="1" r:id="rId1"/>
    <sheet name="Cenový fond 12" sheetId="2" r:id="rId2"/>
    <sheet name="2010-11" sheetId="3" r:id="rId3"/>
    <sheet name="statistika" sheetId="4" r:id="rId4"/>
  </sheets>
  <definedNames/>
  <calcPr fullCalcOnLoad="1"/>
</workbook>
</file>

<file path=xl/sharedStrings.xml><?xml version="1.0" encoding="utf-8"?>
<sst xmlns="http://schemas.openxmlformats.org/spreadsheetml/2006/main" count="146" uniqueCount="99">
  <si>
    <t>Grand Prix v bleskovém šachu 2011/12</t>
  </si>
  <si>
    <t>Průběžné pořadí</t>
  </si>
  <si>
    <t>Poř.</t>
  </si>
  <si>
    <t>Jméno</t>
  </si>
  <si>
    <t>ELO</t>
  </si>
  <si>
    <t>1.turnaj</t>
  </si>
  <si>
    <t>2.turnaj</t>
  </si>
  <si>
    <t>3.turnaj</t>
  </si>
  <si>
    <t>4.turnaj</t>
  </si>
  <si>
    <t>5.turnaj</t>
  </si>
  <si>
    <t>Celkem</t>
  </si>
  <si>
    <t xml:space="preserve">Kočiščák Jiří </t>
  </si>
  <si>
    <t xml:space="preserve">Milat Patrik </t>
  </si>
  <si>
    <t>Port Josef</t>
  </si>
  <si>
    <t xml:space="preserve">Surma Martin </t>
  </si>
  <si>
    <t>Kuchař Matěj</t>
  </si>
  <si>
    <t>Židek Daniel</t>
  </si>
  <si>
    <t>Blecha Josef</t>
  </si>
  <si>
    <t>Kozel Jan</t>
  </si>
  <si>
    <t>Rojíček Vojtěch</t>
  </si>
  <si>
    <t xml:space="preserve">Štukner Šimon </t>
  </si>
  <si>
    <t>Mavrev David</t>
  </si>
  <si>
    <t>Mikulec Jiří</t>
  </si>
  <si>
    <t xml:space="preserve">Vaníček Michal </t>
  </si>
  <si>
    <t xml:space="preserve">Kubala Karel </t>
  </si>
  <si>
    <t xml:space="preserve">Lepík Jaroslav </t>
  </si>
  <si>
    <t xml:space="preserve">Holeksa Zdeněk </t>
  </si>
  <si>
    <t>Halamíček Miroslav</t>
  </si>
  <si>
    <t xml:space="preserve">Saforek Michal </t>
  </si>
  <si>
    <t>Gřesová Zuzana</t>
  </si>
  <si>
    <t>Klim Jan</t>
  </si>
  <si>
    <t>Krkoška Jaroslav</t>
  </si>
  <si>
    <t xml:space="preserve">Křenek Michal </t>
  </si>
  <si>
    <t>Gřes Pavel</t>
  </si>
  <si>
    <t>Mavrev Jakub</t>
  </si>
  <si>
    <t>1.</t>
  </si>
  <si>
    <t>2.</t>
  </si>
  <si>
    <t xml:space="preserve">Weissmann Lukáš </t>
  </si>
  <si>
    <t>3.</t>
  </si>
  <si>
    <t xml:space="preserve">Macíček Jakub </t>
  </si>
  <si>
    <t>4.</t>
  </si>
  <si>
    <t>5.</t>
  </si>
  <si>
    <t>6.</t>
  </si>
  <si>
    <t>7.</t>
  </si>
  <si>
    <t>Benčo Pavel</t>
  </si>
  <si>
    <t>10.</t>
  </si>
  <si>
    <t>11.</t>
  </si>
  <si>
    <t xml:space="preserve">Pecha Vladan </t>
  </si>
  <si>
    <t>12.</t>
  </si>
  <si>
    <t xml:space="preserve">Chochula Martin </t>
  </si>
  <si>
    <t>15.</t>
  </si>
  <si>
    <t xml:space="preserve">Čech Jan </t>
  </si>
  <si>
    <t>17.</t>
  </si>
  <si>
    <t xml:space="preserve">Slovák Petr </t>
  </si>
  <si>
    <t>20.</t>
  </si>
  <si>
    <t>Kalivoda Jiří</t>
  </si>
  <si>
    <t>Nešpor Ivan</t>
  </si>
  <si>
    <t>22.</t>
  </si>
  <si>
    <t>Kroček Jaromír</t>
  </si>
  <si>
    <t>23.</t>
  </si>
  <si>
    <t xml:space="preserve">Zápalka Zdeněk </t>
  </si>
  <si>
    <t>24.</t>
  </si>
  <si>
    <t xml:space="preserve">Klus Milan </t>
  </si>
  <si>
    <t>25.</t>
  </si>
  <si>
    <t>26.</t>
  </si>
  <si>
    <t xml:space="preserve">Bebek Ivan </t>
  </si>
  <si>
    <t>Grand Prix v bleskovém šachu 2010/11</t>
  </si>
  <si>
    <t>Počet účastníků</t>
  </si>
  <si>
    <t>Průměr</t>
  </si>
  <si>
    <t>GP 2010/2011</t>
  </si>
  <si>
    <t>Počet hráčů v kole</t>
  </si>
  <si>
    <t>GP 2011/2012</t>
  </si>
  <si>
    <t xml:space="preserve">Vybrané </t>
  </si>
  <si>
    <t>startovné</t>
  </si>
  <si>
    <t xml:space="preserve">Vyplacené </t>
  </si>
  <si>
    <t>ceny</t>
  </si>
  <si>
    <t>Do fondu</t>
  </si>
  <si>
    <t>GP</t>
  </si>
  <si>
    <t>Cenový fond GP</t>
  </si>
  <si>
    <t>Cenový fond GP v bleskovém šachu</t>
  </si>
  <si>
    <t>částky v Kč</t>
  </si>
  <si>
    <t>Rozdělení fondu podle výše fondu pro čelní hráče konečného pořadí</t>
  </si>
  <si>
    <r>
      <t xml:space="preserve">Ceny za umístění </t>
    </r>
    <r>
      <rPr>
        <b/>
        <sz val="11"/>
        <color indexed="10"/>
        <rFont val="Calibri"/>
        <family val="2"/>
      </rPr>
      <t>v %</t>
    </r>
    <r>
      <rPr>
        <sz val="11"/>
        <color indexed="8"/>
        <rFont val="Calibri"/>
        <family val="2"/>
      </rPr>
      <t xml:space="preserve"> z Fondu GP</t>
    </r>
  </si>
  <si>
    <t>Fond GP v Kč</t>
  </si>
  <si>
    <t>do 1000</t>
  </si>
  <si>
    <t>xxx</t>
  </si>
  <si>
    <t>do 2000</t>
  </si>
  <si>
    <t>do 3000</t>
  </si>
  <si>
    <t>nad 3000</t>
  </si>
  <si>
    <t>Pozn.: ceny se zaokrouhlí na celé desetikoruny tak, aby se fond nepřečerp</t>
  </si>
  <si>
    <t>Statistika účasti Grand prix v bleskovém šachu</t>
  </si>
  <si>
    <t>Macíček Jan (jun.)</t>
  </si>
  <si>
    <t>Weissmann Lukáš</t>
  </si>
  <si>
    <t>Zápalka Zdeněk</t>
  </si>
  <si>
    <t>(u hráčů, kteří mají odehrané všechny turnaje je nejhorší výsledek odečten)</t>
  </si>
  <si>
    <t>Celk.zapojených</t>
  </si>
  <si>
    <t>hráčů</t>
  </si>
  <si>
    <t>Ročník   soutěže</t>
  </si>
  <si>
    <t>Prokop Tomáš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</si>
</sst>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9"/>
      <name val="Calibri"/>
      <family val="2"/>
    </font>
    <font>
      <b/>
      <sz val="13"/>
      <color indexed="9"/>
      <name val="Calibri"/>
      <family val="2"/>
    </font>
    <font>
      <b/>
      <sz val="13"/>
      <color indexed="60"/>
      <name val="Calibri"/>
      <family val="2"/>
    </font>
    <font>
      <sz val="13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30"/>
      <name val="Calibri"/>
      <family val="2"/>
    </font>
    <font>
      <i/>
      <sz val="12"/>
      <color indexed="8"/>
      <name val="Calibri"/>
      <family val="2"/>
    </font>
    <font>
      <sz val="13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0"/>
      <name val="Calibri"/>
      <family val="2"/>
    </font>
    <font>
      <b/>
      <sz val="13"/>
      <color theme="0"/>
      <name val="Calibri"/>
      <family val="2"/>
    </font>
    <font>
      <b/>
      <sz val="13"/>
      <color rgb="FFC00000"/>
      <name val="Calibri"/>
      <family val="2"/>
    </font>
    <font>
      <sz val="13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2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2"/>
      <color theme="1"/>
      <name val="Calibri"/>
      <family val="2"/>
    </font>
    <font>
      <sz val="13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2" fillId="27" borderId="10" xfId="56" applyFont="1" applyBorder="1" applyAlignment="1">
      <alignment/>
    </xf>
    <xf numFmtId="0" fontId="52" fillId="27" borderId="11" xfId="56" applyFont="1" applyBorder="1" applyAlignment="1">
      <alignment horizontal="center"/>
    </xf>
    <xf numFmtId="164" fontId="52" fillId="27" borderId="12" xfId="56" applyNumberFormat="1" applyFont="1" applyBorder="1" applyAlignment="1">
      <alignment horizontal="center"/>
    </xf>
    <xf numFmtId="164" fontId="52" fillId="27" borderId="13" xfId="56" applyNumberFormat="1" applyFont="1" applyBorder="1" applyAlignment="1">
      <alignment horizontal="center"/>
    </xf>
    <xf numFmtId="164" fontId="53" fillId="27" borderId="14" xfId="56" applyNumberFormat="1" applyFont="1" applyBorder="1" applyAlignment="1">
      <alignment horizontal="center"/>
    </xf>
    <xf numFmtId="0" fontId="52" fillId="27" borderId="15" xfId="56" applyFont="1" applyBorder="1" applyAlignment="1">
      <alignment/>
    </xf>
    <xf numFmtId="0" fontId="52" fillId="27" borderId="16" xfId="56" applyFont="1" applyBorder="1" applyAlignment="1">
      <alignment horizontal="center"/>
    </xf>
    <xf numFmtId="164" fontId="52" fillId="27" borderId="17" xfId="56" applyNumberFormat="1" applyFont="1" applyBorder="1" applyAlignment="1">
      <alignment horizontal="center"/>
    </xf>
    <xf numFmtId="164" fontId="52" fillId="27" borderId="18" xfId="56" applyNumberFormat="1" applyFont="1" applyBorder="1" applyAlignment="1">
      <alignment horizontal="center"/>
    </xf>
    <xf numFmtId="164" fontId="53" fillId="27" borderId="19" xfId="56" applyNumberFormat="1" applyFont="1" applyBorder="1" applyAlignment="1">
      <alignment horizontal="center"/>
    </xf>
    <xf numFmtId="164" fontId="54" fillId="27" borderId="18" xfId="56" applyNumberFormat="1" applyFont="1" applyBorder="1" applyAlignment="1">
      <alignment horizontal="center"/>
    </xf>
    <xf numFmtId="0" fontId="52" fillId="27" borderId="20" xfId="56" applyFont="1" applyBorder="1" applyAlignment="1">
      <alignment/>
    </xf>
    <xf numFmtId="0" fontId="52" fillId="27" borderId="21" xfId="56" applyFont="1" applyBorder="1" applyAlignment="1">
      <alignment horizontal="center"/>
    </xf>
    <xf numFmtId="164" fontId="53" fillId="27" borderId="22" xfId="56" applyNumberFormat="1" applyFont="1" applyBorder="1" applyAlignment="1">
      <alignment horizontal="center"/>
    </xf>
    <xf numFmtId="0" fontId="53" fillId="33" borderId="23" xfId="56" applyFont="1" applyFill="1" applyBorder="1" applyAlignment="1">
      <alignment horizontal="center" vertical="center"/>
    </xf>
    <xf numFmtId="0" fontId="53" fillId="33" borderId="24" xfId="56" applyFont="1" applyFill="1" applyBorder="1" applyAlignment="1">
      <alignment vertical="center"/>
    </xf>
    <xf numFmtId="0" fontId="53" fillId="33" borderId="25" xfId="56" applyFont="1" applyFill="1" applyBorder="1" applyAlignment="1">
      <alignment horizontal="center" vertical="center"/>
    </xf>
    <xf numFmtId="0" fontId="53" fillId="33" borderId="26" xfId="56" applyFont="1" applyFill="1" applyBorder="1" applyAlignment="1">
      <alignment horizontal="center" vertical="center"/>
    </xf>
    <xf numFmtId="0" fontId="53" fillId="33" borderId="27" xfId="56" applyFont="1" applyFill="1" applyBorder="1" applyAlignment="1">
      <alignment horizontal="center" vertical="center"/>
    </xf>
    <xf numFmtId="0" fontId="53" fillId="33" borderId="28" xfId="56" applyFont="1" applyFill="1" applyBorder="1" applyAlignment="1">
      <alignment horizontal="center" vertical="center"/>
    </xf>
    <xf numFmtId="164" fontId="53" fillId="33" borderId="29" xfId="56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2" fillId="27" borderId="30" xfId="56" applyFont="1" applyBorder="1" applyAlignment="1">
      <alignment horizontal="center"/>
    </xf>
    <xf numFmtId="0" fontId="52" fillId="27" borderId="31" xfId="56" applyFont="1" applyBorder="1" applyAlignment="1">
      <alignment horizontal="center"/>
    </xf>
    <xf numFmtId="164" fontId="52" fillId="27" borderId="32" xfId="56" applyNumberFormat="1" applyFont="1" applyBorder="1" applyAlignment="1">
      <alignment horizontal="center"/>
    </xf>
    <xf numFmtId="164" fontId="54" fillId="27" borderId="17" xfId="56" applyNumberFormat="1" applyFont="1" applyBorder="1" applyAlignment="1">
      <alignment horizontal="center"/>
    </xf>
    <xf numFmtId="0" fontId="53" fillId="21" borderId="2" xfId="37" applyFont="1" applyAlignment="1">
      <alignment/>
    </xf>
    <xf numFmtId="0" fontId="52" fillId="27" borderId="33" xfId="56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52" fillId="27" borderId="36" xfId="56" applyNumberFormat="1" applyFont="1" applyBorder="1" applyAlignment="1">
      <alignment horizontal="center"/>
    </xf>
    <xf numFmtId="164" fontId="52" fillId="27" borderId="37" xfId="56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52" fillId="27" borderId="39" xfId="56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37" fillId="34" borderId="38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23" borderId="46" xfId="0" applyFont="1" applyFill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1" fontId="57" fillId="0" borderId="47" xfId="0" applyNumberFormat="1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1" fontId="57" fillId="23" borderId="43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4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5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23" borderId="34" xfId="0" applyFont="1" applyFill="1" applyBorder="1" applyAlignment="1">
      <alignment/>
    </xf>
    <xf numFmtId="0" fontId="57" fillId="23" borderId="35" xfId="0" applyFont="1" applyFill="1" applyBorder="1" applyAlignment="1">
      <alignment/>
    </xf>
    <xf numFmtId="0" fontId="57" fillId="23" borderId="38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23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53" fillId="35" borderId="38" xfId="56" applyFont="1" applyFill="1" applyBorder="1" applyAlignment="1">
      <alignment horizontal="center" vertical="center"/>
    </xf>
    <xf numFmtId="0" fontId="53" fillId="35" borderId="38" xfId="56" applyFont="1" applyFill="1" applyBorder="1" applyAlignment="1">
      <alignment vertical="center"/>
    </xf>
    <xf numFmtId="164" fontId="53" fillId="35" borderId="38" xfId="56" applyNumberFormat="1" applyFont="1" applyFill="1" applyBorder="1" applyAlignment="1">
      <alignment horizontal="center" vertical="center"/>
    </xf>
    <xf numFmtId="0" fontId="52" fillId="27" borderId="38" xfId="56" applyFont="1" applyBorder="1" applyAlignment="1">
      <alignment horizontal="center"/>
    </xf>
    <xf numFmtId="0" fontId="52" fillId="27" borderId="38" xfId="56" applyFont="1" applyBorder="1" applyAlignment="1">
      <alignment/>
    </xf>
    <xf numFmtId="164" fontId="64" fillId="27" borderId="38" xfId="56" applyNumberFormat="1" applyFont="1" applyBorder="1" applyAlignment="1">
      <alignment horizontal="center"/>
    </xf>
    <xf numFmtId="164" fontId="52" fillId="27" borderId="38" xfId="56" applyNumberFormat="1" applyFont="1" applyBorder="1" applyAlignment="1">
      <alignment horizontal="center"/>
    </xf>
    <xf numFmtId="164" fontId="53" fillId="27" borderId="38" xfId="56" applyNumberFormat="1" applyFont="1" applyBorder="1" applyAlignment="1">
      <alignment horizontal="center"/>
    </xf>
    <xf numFmtId="164" fontId="54" fillId="27" borderId="38" xfId="56" applyNumberFormat="1" applyFont="1" applyBorder="1" applyAlignment="1">
      <alignment horizontal="center"/>
    </xf>
    <xf numFmtId="0" fontId="57" fillId="36" borderId="4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Border="1" applyAlignment="1">
      <alignment horizontal="center"/>
    </xf>
    <xf numFmtId="0" fontId="57" fillId="0" borderId="55" xfId="0" applyFont="1" applyFill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62" fillId="0" borderId="62" xfId="0" applyFont="1" applyBorder="1" applyAlignment="1">
      <alignment horizontal="center"/>
    </xf>
    <xf numFmtId="0" fontId="58" fillId="0" borderId="63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PageLayoutView="0" workbookViewId="0" topLeftCell="A1">
      <selection activeCell="F15" sqref="F15"/>
    </sheetView>
  </sheetViews>
  <sheetFormatPr defaultColWidth="11.421875" defaultRowHeight="15"/>
  <cols>
    <col min="1" max="1" width="5.140625" style="0" customWidth="1"/>
    <col min="2" max="2" width="22.7109375" style="0" customWidth="1"/>
    <col min="3" max="3" width="7.7109375" style="6" customWidth="1"/>
    <col min="4" max="8" width="9.140625" style="6" customWidth="1"/>
    <col min="9" max="9" width="9.7109375" style="7" customWidth="1"/>
  </cols>
  <sheetData>
    <row r="1" spans="2:9" s="1" customFormat="1" ht="23.25">
      <c r="B1" s="2" t="s">
        <v>0</v>
      </c>
      <c r="C1" s="3"/>
      <c r="D1" s="3"/>
      <c r="E1" s="3"/>
      <c r="F1" s="4"/>
      <c r="G1" s="4"/>
      <c r="H1" s="4"/>
      <c r="I1" s="5"/>
    </row>
    <row r="3" spans="2:3" ht="18">
      <c r="B3" s="8" t="s">
        <v>1</v>
      </c>
      <c r="C3" s="95" t="s">
        <v>94</v>
      </c>
    </row>
    <row r="4" spans="2:3" ht="18">
      <c r="B4" s="8"/>
      <c r="C4" s="95"/>
    </row>
    <row r="5" spans="1:9" ht="17.25">
      <c r="A5" s="85" t="s">
        <v>2</v>
      </c>
      <c r="B5" s="86" t="s">
        <v>3</v>
      </c>
      <c r="C5" s="85" t="s">
        <v>4</v>
      </c>
      <c r="D5" s="85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87" t="s">
        <v>10</v>
      </c>
    </row>
    <row r="6" spans="1:9" ht="17.25">
      <c r="A6" s="88">
        <v>1</v>
      </c>
      <c r="B6" s="89" t="s">
        <v>11</v>
      </c>
      <c r="C6" s="88">
        <v>2342</v>
      </c>
      <c r="D6" s="91">
        <v>8.5</v>
      </c>
      <c r="E6" s="91">
        <v>9</v>
      </c>
      <c r="F6" s="91">
        <v>9</v>
      </c>
      <c r="G6" s="91">
        <v>9</v>
      </c>
      <c r="H6" s="90">
        <v>6</v>
      </c>
      <c r="I6" s="92">
        <f>SUM(D6:G6)</f>
        <v>35.5</v>
      </c>
    </row>
    <row r="7" spans="1:9" ht="17.25">
      <c r="A7" s="88">
        <v>2</v>
      </c>
      <c r="B7" s="89" t="s">
        <v>12</v>
      </c>
      <c r="C7" s="88">
        <v>1940</v>
      </c>
      <c r="D7" s="91">
        <v>7</v>
      </c>
      <c r="E7" s="90">
        <v>5.5</v>
      </c>
      <c r="F7" s="91">
        <v>6</v>
      </c>
      <c r="G7" s="91">
        <v>5.5</v>
      </c>
      <c r="H7" s="91">
        <v>6.5</v>
      </c>
      <c r="I7" s="92">
        <f>SUM(D7+F7+G7+H7)</f>
        <v>25</v>
      </c>
    </row>
    <row r="8" spans="1:9" ht="17.25">
      <c r="A8" s="88">
        <v>3</v>
      </c>
      <c r="B8" s="89" t="s">
        <v>13</v>
      </c>
      <c r="C8" s="88">
        <v>2072</v>
      </c>
      <c r="D8" s="90">
        <v>5</v>
      </c>
      <c r="E8" s="91">
        <v>5</v>
      </c>
      <c r="F8" s="91">
        <v>6</v>
      </c>
      <c r="G8" s="91">
        <v>5.5</v>
      </c>
      <c r="H8" s="91">
        <v>6</v>
      </c>
      <c r="I8" s="92">
        <f>SUM(E8:H8)</f>
        <v>22.5</v>
      </c>
    </row>
    <row r="9" spans="1:9" ht="17.25">
      <c r="A9" s="88">
        <v>4</v>
      </c>
      <c r="B9" s="89" t="s">
        <v>26</v>
      </c>
      <c r="C9" s="88">
        <v>2154</v>
      </c>
      <c r="D9" s="91"/>
      <c r="E9" s="91"/>
      <c r="F9" s="91">
        <v>5</v>
      </c>
      <c r="G9" s="91">
        <v>6.5</v>
      </c>
      <c r="H9" s="91">
        <v>8</v>
      </c>
      <c r="I9" s="92">
        <f>SUM(D9:H9)</f>
        <v>19.5</v>
      </c>
    </row>
    <row r="10" spans="1:9" ht="17.25">
      <c r="A10" s="88">
        <v>5</v>
      </c>
      <c r="B10" s="89" t="s">
        <v>18</v>
      </c>
      <c r="C10" s="88">
        <v>1908</v>
      </c>
      <c r="D10" s="91">
        <v>5</v>
      </c>
      <c r="E10" s="91">
        <v>5</v>
      </c>
      <c r="F10" s="91"/>
      <c r="G10" s="91">
        <v>4</v>
      </c>
      <c r="H10" s="91">
        <v>4.5</v>
      </c>
      <c r="I10" s="92">
        <f>SUM(D10:H10)</f>
        <v>18.5</v>
      </c>
    </row>
    <row r="11" spans="1:9" ht="17.25">
      <c r="A11" s="88">
        <v>6</v>
      </c>
      <c r="B11" s="89" t="s">
        <v>17</v>
      </c>
      <c r="C11" s="88">
        <v>1906</v>
      </c>
      <c r="D11" s="91">
        <v>7</v>
      </c>
      <c r="E11" s="91">
        <v>4.5</v>
      </c>
      <c r="F11" s="91"/>
      <c r="G11" s="91"/>
      <c r="H11" s="91">
        <v>5.5</v>
      </c>
      <c r="I11" s="92">
        <f>SUM(D11:H11)</f>
        <v>17</v>
      </c>
    </row>
    <row r="12" spans="1:9" ht="17.25">
      <c r="A12" s="88"/>
      <c r="B12" s="89" t="s">
        <v>20</v>
      </c>
      <c r="C12" s="88">
        <v>2080</v>
      </c>
      <c r="D12" s="91"/>
      <c r="E12" s="91">
        <v>7</v>
      </c>
      <c r="F12" s="91"/>
      <c r="G12" s="91">
        <v>4.5</v>
      </c>
      <c r="H12" s="91">
        <v>5.5</v>
      </c>
      <c r="I12" s="92">
        <f>SUM(D12:H12)</f>
        <v>17</v>
      </c>
    </row>
    <row r="13" spans="1:9" ht="17.25">
      <c r="A13" s="88">
        <v>8</v>
      </c>
      <c r="B13" s="89" t="s">
        <v>14</v>
      </c>
      <c r="C13" s="88">
        <v>1900</v>
      </c>
      <c r="D13" s="91">
        <v>5</v>
      </c>
      <c r="E13" s="91">
        <v>5</v>
      </c>
      <c r="F13" s="91">
        <v>5.5</v>
      </c>
      <c r="G13" s="91"/>
      <c r="H13" s="91"/>
      <c r="I13" s="92">
        <f>SUM(D13:H13)</f>
        <v>15.5</v>
      </c>
    </row>
    <row r="14" spans="1:9" ht="17.25">
      <c r="A14" s="88">
        <v>9</v>
      </c>
      <c r="B14" s="89" t="s">
        <v>15</v>
      </c>
      <c r="C14" s="88">
        <v>1490</v>
      </c>
      <c r="D14" s="91">
        <v>5</v>
      </c>
      <c r="E14" s="91">
        <v>4</v>
      </c>
      <c r="F14" s="91">
        <v>4</v>
      </c>
      <c r="G14" s="91">
        <v>2</v>
      </c>
      <c r="H14" s="90">
        <v>1</v>
      </c>
      <c r="I14" s="92">
        <f>SUM(D14:G14)</f>
        <v>15</v>
      </c>
    </row>
    <row r="15" spans="1:9" ht="17.25">
      <c r="A15" s="88">
        <v>10</v>
      </c>
      <c r="B15" s="89" t="s">
        <v>16</v>
      </c>
      <c r="C15" s="88">
        <v>1448</v>
      </c>
      <c r="D15" s="91">
        <v>4</v>
      </c>
      <c r="E15" s="91">
        <v>4.5</v>
      </c>
      <c r="F15" s="91">
        <v>3</v>
      </c>
      <c r="G15" s="91">
        <v>3</v>
      </c>
      <c r="H15" s="91"/>
      <c r="I15" s="92">
        <f>SUM(D15:H15)</f>
        <v>14.5</v>
      </c>
    </row>
    <row r="16" spans="1:9" ht="17.25">
      <c r="A16" s="88"/>
      <c r="B16" s="89" t="s">
        <v>24</v>
      </c>
      <c r="C16" s="88">
        <v>1994</v>
      </c>
      <c r="D16" s="91">
        <v>5</v>
      </c>
      <c r="E16" s="91"/>
      <c r="F16" s="91"/>
      <c r="G16" s="91">
        <v>4.5</v>
      </c>
      <c r="H16" s="91">
        <v>5</v>
      </c>
      <c r="I16" s="92">
        <f>SUM(D16:H16)</f>
        <v>14.5</v>
      </c>
    </row>
    <row r="17" spans="1:9" ht="17.25">
      <c r="A17" s="88">
        <v>12</v>
      </c>
      <c r="B17" s="89" t="s">
        <v>21</v>
      </c>
      <c r="C17" s="88">
        <v>1000</v>
      </c>
      <c r="D17" s="91">
        <v>1.5</v>
      </c>
      <c r="E17" s="91">
        <v>2.5</v>
      </c>
      <c r="F17" s="91">
        <v>2</v>
      </c>
      <c r="G17" s="91">
        <v>2</v>
      </c>
      <c r="H17" s="91"/>
      <c r="I17" s="92">
        <f>SUM(D17:H17)</f>
        <v>8</v>
      </c>
    </row>
    <row r="18" spans="1:9" ht="17.25">
      <c r="A18" s="88"/>
      <c r="B18" s="89" t="s">
        <v>32</v>
      </c>
      <c r="C18" s="88">
        <v>1250</v>
      </c>
      <c r="D18" s="91"/>
      <c r="E18" s="91"/>
      <c r="F18" s="91">
        <v>3</v>
      </c>
      <c r="G18" s="91">
        <v>3</v>
      </c>
      <c r="H18" s="91">
        <v>2</v>
      </c>
      <c r="I18" s="92">
        <f>SUM(D18:H18)</f>
        <v>8</v>
      </c>
    </row>
    <row r="19" spans="1:9" ht="17.25">
      <c r="A19" s="88">
        <v>14</v>
      </c>
      <c r="B19" s="89" t="s">
        <v>19</v>
      </c>
      <c r="C19" s="88">
        <v>2394</v>
      </c>
      <c r="D19" s="91"/>
      <c r="E19" s="91">
        <v>7.5</v>
      </c>
      <c r="F19" s="91"/>
      <c r="G19" s="93"/>
      <c r="H19" s="91"/>
      <c r="I19" s="92">
        <f>SUM(D19:H19)</f>
        <v>7.5</v>
      </c>
    </row>
    <row r="20" spans="1:9" ht="17.25">
      <c r="A20" s="88">
        <v>15</v>
      </c>
      <c r="B20" s="89" t="s">
        <v>92</v>
      </c>
      <c r="C20" s="88">
        <v>2103</v>
      </c>
      <c r="D20" s="91"/>
      <c r="E20" s="91"/>
      <c r="F20" s="91"/>
      <c r="G20" s="91">
        <v>6.5</v>
      </c>
      <c r="H20" s="91"/>
      <c r="I20" s="92">
        <f>SUM(D20:H20)</f>
        <v>6.5</v>
      </c>
    </row>
    <row r="21" spans="1:9" ht="17.25">
      <c r="A21" s="88">
        <v>16</v>
      </c>
      <c r="B21" s="89" t="s">
        <v>22</v>
      </c>
      <c r="C21" s="88">
        <v>2032</v>
      </c>
      <c r="D21" s="91"/>
      <c r="E21" s="91"/>
      <c r="F21" s="91">
        <v>6</v>
      </c>
      <c r="G21" s="91"/>
      <c r="H21" s="91"/>
      <c r="I21" s="92">
        <f>SUM(D21:H21)</f>
        <v>6</v>
      </c>
    </row>
    <row r="22" spans="1:9" ht="17.25">
      <c r="A22" s="88">
        <v>17</v>
      </c>
      <c r="B22" s="89" t="s">
        <v>23</v>
      </c>
      <c r="C22" s="88">
        <v>1793</v>
      </c>
      <c r="D22" s="91"/>
      <c r="E22" s="91"/>
      <c r="F22" s="91">
        <v>5</v>
      </c>
      <c r="G22" s="91"/>
      <c r="H22" s="91"/>
      <c r="I22" s="92">
        <f>SUM(D22:H22)</f>
        <v>5</v>
      </c>
    </row>
    <row r="23" spans="1:9" ht="17.25">
      <c r="A23" s="88"/>
      <c r="B23" s="89" t="s">
        <v>25</v>
      </c>
      <c r="C23" s="88">
        <v>1974</v>
      </c>
      <c r="D23" s="91"/>
      <c r="E23" s="91"/>
      <c r="F23" s="91">
        <v>5</v>
      </c>
      <c r="G23" s="91"/>
      <c r="H23" s="91"/>
      <c r="I23" s="92">
        <f>SUM(D23:H23)</f>
        <v>5</v>
      </c>
    </row>
    <row r="24" spans="1:9" ht="17.25">
      <c r="A24" s="88"/>
      <c r="B24" s="89" t="s">
        <v>27</v>
      </c>
      <c r="C24" s="88">
        <v>1000</v>
      </c>
      <c r="D24" s="91">
        <v>3</v>
      </c>
      <c r="E24" s="91">
        <v>2</v>
      </c>
      <c r="F24" s="91"/>
      <c r="G24" s="91"/>
      <c r="H24" s="91">
        <v>0</v>
      </c>
      <c r="I24" s="92">
        <f>SUM(D24:H24)</f>
        <v>5</v>
      </c>
    </row>
    <row r="25" spans="1:9" ht="17.25">
      <c r="A25" s="88"/>
      <c r="B25" s="89" t="s">
        <v>28</v>
      </c>
      <c r="C25" s="88">
        <v>1633</v>
      </c>
      <c r="D25" s="91">
        <v>5</v>
      </c>
      <c r="E25" s="91"/>
      <c r="F25" s="91"/>
      <c r="G25" s="91"/>
      <c r="H25" s="91"/>
      <c r="I25" s="92">
        <f>SUM(D25:H25)</f>
        <v>5</v>
      </c>
    </row>
    <row r="26" spans="1:9" ht="17.25">
      <c r="A26" s="88"/>
      <c r="B26" s="89" t="s">
        <v>91</v>
      </c>
      <c r="C26" s="88">
        <v>1962</v>
      </c>
      <c r="D26" s="91"/>
      <c r="E26" s="91"/>
      <c r="F26" s="91"/>
      <c r="G26" s="91">
        <v>5</v>
      </c>
      <c r="H26" s="91"/>
      <c r="I26" s="92">
        <f>SUM(D26:H26)</f>
        <v>5</v>
      </c>
    </row>
    <row r="27" spans="1:9" ht="17.25">
      <c r="A27" s="88">
        <v>22</v>
      </c>
      <c r="B27" s="89" t="s">
        <v>29</v>
      </c>
      <c r="C27" s="88">
        <v>1250</v>
      </c>
      <c r="D27" s="91">
        <v>4.5</v>
      </c>
      <c r="E27" s="91"/>
      <c r="F27" s="91"/>
      <c r="G27" s="91"/>
      <c r="H27" s="91"/>
      <c r="I27" s="92">
        <f>SUM(D27:H27)</f>
        <v>4.5</v>
      </c>
    </row>
    <row r="28" spans="1:9" ht="17.25">
      <c r="A28" s="88">
        <v>23</v>
      </c>
      <c r="B28" s="89" t="s">
        <v>30</v>
      </c>
      <c r="C28" s="88">
        <v>1100</v>
      </c>
      <c r="D28" s="91">
        <v>4</v>
      </c>
      <c r="E28" s="91"/>
      <c r="F28" s="91"/>
      <c r="G28" s="91"/>
      <c r="H28" s="91"/>
      <c r="I28" s="92">
        <f>SUM(D28:H28)</f>
        <v>4</v>
      </c>
    </row>
    <row r="29" spans="1:9" ht="17.25">
      <c r="A29" s="88"/>
      <c r="B29" s="89" t="s">
        <v>93</v>
      </c>
      <c r="C29" s="88">
        <v>1683</v>
      </c>
      <c r="D29" s="91"/>
      <c r="E29" s="91"/>
      <c r="F29" s="91"/>
      <c r="G29" s="91">
        <v>4</v>
      </c>
      <c r="H29" s="91"/>
      <c r="I29" s="92">
        <f>SUM(D29:H29)</f>
        <v>4</v>
      </c>
    </row>
    <row r="30" spans="1:9" ht="17.25">
      <c r="A30" s="88"/>
      <c r="B30" s="89" t="s">
        <v>98</v>
      </c>
      <c r="C30" s="88">
        <v>1794</v>
      </c>
      <c r="D30" s="91"/>
      <c r="E30" s="91"/>
      <c r="F30" s="91"/>
      <c r="G30" s="91"/>
      <c r="H30" s="91">
        <v>4</v>
      </c>
      <c r="I30" s="92">
        <f>SUM(D30:H30)</f>
        <v>4</v>
      </c>
    </row>
    <row r="31" spans="1:9" ht="17.25">
      <c r="A31" s="88">
        <v>26</v>
      </c>
      <c r="B31" s="89" t="s">
        <v>31</v>
      </c>
      <c r="C31" s="88">
        <v>1557</v>
      </c>
      <c r="D31" s="91"/>
      <c r="E31" s="91"/>
      <c r="F31" s="91">
        <v>3.5</v>
      </c>
      <c r="G31" s="91"/>
      <c r="H31" s="91"/>
      <c r="I31" s="92">
        <f>SUM(D31:H31)</f>
        <v>3.5</v>
      </c>
    </row>
    <row r="32" spans="1:9" ht="17.25">
      <c r="A32" s="88">
        <v>27</v>
      </c>
      <c r="B32" s="89" t="s">
        <v>33</v>
      </c>
      <c r="C32" s="88">
        <v>1000</v>
      </c>
      <c r="D32" s="91">
        <v>2.5</v>
      </c>
      <c r="E32" s="91"/>
      <c r="F32" s="91"/>
      <c r="G32" s="91"/>
      <c r="H32" s="91"/>
      <c r="I32" s="92">
        <f>SUM(D32:H32)</f>
        <v>2.5</v>
      </c>
    </row>
    <row r="33" spans="1:9" ht="17.25">
      <c r="A33" s="88">
        <v>28</v>
      </c>
      <c r="B33" s="89" t="s">
        <v>34</v>
      </c>
      <c r="C33" s="88">
        <v>1000</v>
      </c>
      <c r="D33" s="91"/>
      <c r="E33" s="91">
        <v>1.5</v>
      </c>
      <c r="F33" s="91"/>
      <c r="G33" s="91"/>
      <c r="H33" s="91"/>
      <c r="I33" s="92">
        <f>SUM(D33:H33)</f>
        <v>1.5</v>
      </c>
    </row>
    <row r="34" spans="2:8" ht="15">
      <c r="B34" s="82" t="s">
        <v>67</v>
      </c>
      <c r="C34" s="83"/>
      <c r="D34" s="84">
        <f>COUNT(D6:D33)</f>
        <v>15</v>
      </c>
      <c r="E34" s="84">
        <f>COUNT(E6:E33)</f>
        <v>13</v>
      </c>
      <c r="F34" s="84">
        <f>COUNT(F6:F33)</f>
        <v>13</v>
      </c>
      <c r="G34" s="84">
        <f>COUNT(G6:G33)</f>
        <v>14</v>
      </c>
      <c r="H34" s="84">
        <f>COUNT(H6:H33)</f>
        <v>12</v>
      </c>
    </row>
    <row r="35" spans="2:8" ht="15">
      <c r="B35" s="37" t="s">
        <v>68</v>
      </c>
      <c r="C35" s="38"/>
      <c r="D35" s="41">
        <f>D34</f>
        <v>15</v>
      </c>
      <c r="E35" s="41">
        <f>(D34+E34)/2</f>
        <v>14</v>
      </c>
      <c r="F35" s="43">
        <f>(D34+E34+F34)/3</f>
        <v>13.666666666666666</v>
      </c>
      <c r="G35" s="43">
        <f>(D34+E34+F34+G34)/4</f>
        <v>13.75</v>
      </c>
      <c r="H35" s="44">
        <f>(D34+E34+F34+G34+H34)/5</f>
        <v>13.4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showGridLines="0" zoomScalePageLayoutView="0" workbookViewId="0" topLeftCell="A1">
      <selection activeCell="D11" sqref="D11"/>
    </sheetView>
  </sheetViews>
  <sheetFormatPr defaultColWidth="8.7109375" defaultRowHeight="15"/>
  <cols>
    <col min="1" max="1" width="8.7109375" style="65" customWidth="1"/>
    <col min="2" max="2" width="9.57421875" style="65" customWidth="1"/>
    <col min="3" max="3" width="10.28125" style="65" customWidth="1"/>
    <col min="4" max="4" width="1.57421875" style="65" customWidth="1"/>
    <col min="5" max="5" width="11.140625" style="65" bestFit="1" customWidth="1"/>
    <col min="6" max="6" width="8.7109375" style="65" customWidth="1"/>
    <col min="7" max="7" width="12.140625" style="65" customWidth="1"/>
    <col min="8" max="16384" width="8.7109375" style="65" customWidth="1"/>
  </cols>
  <sheetData>
    <row r="2" ht="15.75">
      <c r="A2" s="66" t="s">
        <v>79</v>
      </c>
    </row>
    <row r="3" ht="15.75">
      <c r="G3" s="66" t="s">
        <v>81</v>
      </c>
    </row>
    <row r="4" ht="16.5" thickBot="1">
      <c r="A4" s="74" t="s">
        <v>80</v>
      </c>
    </row>
    <row r="5" spans="1:13" ht="16.5" thickBot="1">
      <c r="A5" s="46"/>
      <c r="B5" s="67" t="s">
        <v>72</v>
      </c>
      <c r="C5" s="67" t="s">
        <v>74</v>
      </c>
      <c r="D5" s="68"/>
      <c r="E5" s="67" t="s">
        <v>76</v>
      </c>
      <c r="G5"/>
      <c r="H5" s="101" t="s">
        <v>82</v>
      </c>
      <c r="I5" s="102"/>
      <c r="J5" s="102"/>
      <c r="K5" s="102"/>
      <c r="L5" s="102"/>
      <c r="M5" s="103"/>
    </row>
    <row r="6" spans="1:13" ht="16.5" thickBot="1">
      <c r="A6" s="46"/>
      <c r="B6" s="69" t="s">
        <v>73</v>
      </c>
      <c r="C6" s="69" t="s">
        <v>75</v>
      </c>
      <c r="D6" s="68"/>
      <c r="E6" s="69" t="s">
        <v>77</v>
      </c>
      <c r="G6" s="75" t="s">
        <v>83</v>
      </c>
      <c r="H6" s="76" t="s">
        <v>35</v>
      </c>
      <c r="I6" s="77" t="s">
        <v>36</v>
      </c>
      <c r="J6" s="77" t="s">
        <v>38</v>
      </c>
      <c r="K6" s="77" t="s">
        <v>40</v>
      </c>
      <c r="L6" s="77" t="s">
        <v>41</v>
      </c>
      <c r="M6" s="77" t="s">
        <v>42</v>
      </c>
    </row>
    <row r="7" spans="1:13" ht="16.5" thickBot="1">
      <c r="A7" s="70" t="s">
        <v>5</v>
      </c>
      <c r="B7" s="56">
        <v>450</v>
      </c>
      <c r="C7" s="56">
        <v>200</v>
      </c>
      <c r="D7" s="46"/>
      <c r="E7" s="56">
        <f>B7-C7</f>
        <v>250</v>
      </c>
      <c r="G7" s="78" t="s">
        <v>84</v>
      </c>
      <c r="H7" s="79">
        <v>50</v>
      </c>
      <c r="I7" s="80">
        <v>30</v>
      </c>
      <c r="J7" s="80">
        <v>20</v>
      </c>
      <c r="K7" s="80" t="s">
        <v>85</v>
      </c>
      <c r="L7" s="80" t="s">
        <v>85</v>
      </c>
      <c r="M7" s="80" t="s">
        <v>85</v>
      </c>
    </row>
    <row r="8" spans="1:13" ht="16.5" thickBot="1">
      <c r="A8" s="70" t="s">
        <v>6</v>
      </c>
      <c r="B8" s="56">
        <v>390</v>
      </c>
      <c r="C8" s="56">
        <v>200</v>
      </c>
      <c r="D8" s="46"/>
      <c r="E8" s="56">
        <f>B8-C8</f>
        <v>190</v>
      </c>
      <c r="G8" s="78" t="s">
        <v>86</v>
      </c>
      <c r="H8" s="79">
        <v>40</v>
      </c>
      <c r="I8" s="80">
        <v>30</v>
      </c>
      <c r="J8" s="80">
        <v>20</v>
      </c>
      <c r="K8" s="80">
        <v>10</v>
      </c>
      <c r="L8" s="80" t="s">
        <v>85</v>
      </c>
      <c r="M8" s="80" t="s">
        <v>85</v>
      </c>
    </row>
    <row r="9" spans="1:13" ht="16.5" thickBot="1">
      <c r="A9" s="70" t="s">
        <v>7</v>
      </c>
      <c r="B9" s="56">
        <v>390</v>
      </c>
      <c r="C9" s="56">
        <v>200</v>
      </c>
      <c r="D9" s="46"/>
      <c r="E9" s="56">
        <f>B9-C9</f>
        <v>190</v>
      </c>
      <c r="G9" s="78" t="s">
        <v>87</v>
      </c>
      <c r="H9" s="79">
        <v>35</v>
      </c>
      <c r="I9" s="80">
        <v>26</v>
      </c>
      <c r="J9" s="80">
        <v>18</v>
      </c>
      <c r="K9" s="80">
        <v>13</v>
      </c>
      <c r="L9" s="80">
        <v>8</v>
      </c>
      <c r="M9" s="80" t="s">
        <v>85</v>
      </c>
    </row>
    <row r="10" spans="1:13" ht="16.5" thickBot="1">
      <c r="A10" s="70" t="s">
        <v>8</v>
      </c>
      <c r="B10" s="56">
        <v>420</v>
      </c>
      <c r="C10" s="56">
        <v>200</v>
      </c>
      <c r="D10" s="46"/>
      <c r="E10" s="56">
        <f>B10-C10</f>
        <v>220</v>
      </c>
      <c r="G10" s="78" t="s">
        <v>88</v>
      </c>
      <c r="H10" s="79">
        <v>32</v>
      </c>
      <c r="I10" s="80">
        <v>24</v>
      </c>
      <c r="J10" s="80">
        <v>17</v>
      </c>
      <c r="K10" s="80">
        <v>12</v>
      </c>
      <c r="L10" s="80">
        <v>8</v>
      </c>
      <c r="M10" s="80">
        <v>7</v>
      </c>
    </row>
    <row r="11" spans="1:13" ht="15.75">
      <c r="A11" s="70" t="s">
        <v>9</v>
      </c>
      <c r="B11" s="56">
        <v>360</v>
      </c>
      <c r="C11" s="56">
        <v>200</v>
      </c>
      <c r="D11" s="46"/>
      <c r="E11" s="56">
        <f>B11-C11</f>
        <v>160</v>
      </c>
      <c r="G11" s="81" t="s">
        <v>89</v>
      </c>
      <c r="H11"/>
      <c r="I11"/>
      <c r="J11"/>
      <c r="K11"/>
      <c r="L11"/>
      <c r="M11"/>
    </row>
    <row r="13" spans="2:5" ht="15.75">
      <c r="B13" s="71" t="s">
        <v>78</v>
      </c>
      <c r="C13" s="72"/>
      <c r="E13" s="73">
        <f>SUM(E7:E11)</f>
        <v>1010</v>
      </c>
    </row>
  </sheetData>
  <sheetProtection/>
  <mergeCells count="1">
    <mergeCell ref="H5:M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3">
      <selection activeCell="K15" sqref="K15"/>
    </sheetView>
  </sheetViews>
  <sheetFormatPr defaultColWidth="9.140625" defaultRowHeight="15"/>
  <cols>
    <col min="1" max="1" width="6.8515625" style="0" customWidth="1"/>
    <col min="2" max="2" width="21.421875" style="0" customWidth="1"/>
  </cols>
  <sheetData>
    <row r="1" spans="2:9" s="1" customFormat="1" ht="23.25">
      <c r="B1" s="2" t="s">
        <v>66</v>
      </c>
      <c r="C1" s="3"/>
      <c r="D1" s="3"/>
      <c r="E1" s="3"/>
      <c r="F1" s="4"/>
      <c r="G1" s="4"/>
      <c r="H1" s="4"/>
      <c r="I1" s="5"/>
    </row>
    <row r="2" spans="3:9" ht="15">
      <c r="C2" s="6"/>
      <c r="D2" s="6"/>
      <c r="E2" s="6"/>
      <c r="F2" s="6"/>
      <c r="G2" s="6"/>
      <c r="H2" s="6"/>
      <c r="I2" s="7"/>
    </row>
    <row r="3" spans="2:9" ht="18.75" thickBot="1">
      <c r="B3" s="8" t="s">
        <v>1</v>
      </c>
      <c r="C3" s="6"/>
      <c r="D3" s="6"/>
      <c r="E3" s="6"/>
      <c r="F3" s="6"/>
      <c r="G3" s="6"/>
      <c r="H3" s="6"/>
      <c r="I3" s="7"/>
    </row>
    <row r="4" spans="1:9" s="30" customFormat="1" ht="18" thickBot="1">
      <c r="A4" s="23" t="s">
        <v>2</v>
      </c>
      <c r="B4" s="24" t="s">
        <v>3</v>
      </c>
      <c r="C4" s="25" t="s">
        <v>4</v>
      </c>
      <c r="D4" s="26" t="s">
        <v>5</v>
      </c>
      <c r="E4" s="27" t="s">
        <v>6</v>
      </c>
      <c r="F4" s="28" t="s">
        <v>7</v>
      </c>
      <c r="G4" s="28" t="s">
        <v>8</v>
      </c>
      <c r="H4" s="28" t="s">
        <v>9</v>
      </c>
      <c r="I4" s="29" t="s">
        <v>10</v>
      </c>
    </row>
    <row r="5" spans="1:9" s="30" customFormat="1" ht="17.25">
      <c r="A5" s="31" t="s">
        <v>35</v>
      </c>
      <c r="B5" s="9" t="s">
        <v>11</v>
      </c>
      <c r="C5" s="10">
        <v>2289</v>
      </c>
      <c r="D5" s="11">
        <v>8.5</v>
      </c>
      <c r="E5" s="11">
        <v>7</v>
      </c>
      <c r="F5" s="12">
        <v>8</v>
      </c>
      <c r="G5" s="12">
        <v>9</v>
      </c>
      <c r="H5" s="12"/>
      <c r="I5" s="13">
        <f>SUM(D5:H5)</f>
        <v>32.5</v>
      </c>
    </row>
    <row r="6" spans="1:9" s="30" customFormat="1" ht="17.25">
      <c r="A6" s="32" t="s">
        <v>36</v>
      </c>
      <c r="B6" s="14" t="s">
        <v>37</v>
      </c>
      <c r="C6" s="15">
        <v>2125</v>
      </c>
      <c r="D6" s="33">
        <v>6.5</v>
      </c>
      <c r="E6" s="34">
        <v>4.5</v>
      </c>
      <c r="F6" s="16">
        <v>6.5</v>
      </c>
      <c r="G6" s="17">
        <v>7</v>
      </c>
      <c r="H6" s="16">
        <v>8.5</v>
      </c>
      <c r="I6" s="18">
        <v>28.5</v>
      </c>
    </row>
    <row r="7" spans="1:9" s="30" customFormat="1" ht="17.25">
      <c r="A7" s="32" t="s">
        <v>38</v>
      </c>
      <c r="B7" s="14" t="s">
        <v>39</v>
      </c>
      <c r="C7" s="15">
        <v>2209</v>
      </c>
      <c r="D7" s="33">
        <v>7.5</v>
      </c>
      <c r="E7" s="16">
        <v>7</v>
      </c>
      <c r="F7" s="17">
        <v>6</v>
      </c>
      <c r="G7" s="19"/>
      <c r="H7" s="17">
        <v>7</v>
      </c>
      <c r="I7" s="18">
        <f aca="true" t="shared" si="0" ref="I7:I29">SUM(D7:H7)</f>
        <v>27.5</v>
      </c>
    </row>
    <row r="8" spans="1:9" s="30" customFormat="1" ht="17.25">
      <c r="A8" s="32" t="s">
        <v>40</v>
      </c>
      <c r="B8" s="14" t="s">
        <v>23</v>
      </c>
      <c r="C8" s="15">
        <v>1788</v>
      </c>
      <c r="D8" s="16">
        <v>4</v>
      </c>
      <c r="E8" s="16">
        <v>6</v>
      </c>
      <c r="F8" s="17">
        <v>4.5</v>
      </c>
      <c r="G8" s="17"/>
      <c r="H8" s="17">
        <v>5</v>
      </c>
      <c r="I8" s="18">
        <f t="shared" si="0"/>
        <v>19.5</v>
      </c>
    </row>
    <row r="9" spans="1:9" s="30" customFormat="1" ht="17.25">
      <c r="A9" s="32" t="s">
        <v>41</v>
      </c>
      <c r="B9" s="14" t="s">
        <v>20</v>
      </c>
      <c r="C9" s="15">
        <v>2127</v>
      </c>
      <c r="D9" s="16">
        <v>5.5</v>
      </c>
      <c r="E9" s="16">
        <v>5.5</v>
      </c>
      <c r="F9" s="17">
        <v>5.5</v>
      </c>
      <c r="G9" s="17"/>
      <c r="H9" s="17"/>
      <c r="I9" s="18">
        <f t="shared" si="0"/>
        <v>16.5</v>
      </c>
    </row>
    <row r="10" spans="1:9" s="30" customFormat="1" ht="17.25">
      <c r="A10" s="32" t="s">
        <v>42</v>
      </c>
      <c r="B10" s="14" t="s">
        <v>24</v>
      </c>
      <c r="C10" s="15">
        <v>2006</v>
      </c>
      <c r="D10" s="16">
        <v>5</v>
      </c>
      <c r="E10" s="16">
        <v>5</v>
      </c>
      <c r="F10" s="17"/>
      <c r="G10" s="17">
        <v>4.5</v>
      </c>
      <c r="H10" s="17"/>
      <c r="I10" s="18">
        <f t="shared" si="0"/>
        <v>14.5</v>
      </c>
    </row>
    <row r="11" spans="1:9" s="30" customFormat="1" ht="17.25">
      <c r="A11" s="32" t="s">
        <v>43</v>
      </c>
      <c r="B11" s="14" t="s">
        <v>44</v>
      </c>
      <c r="C11" s="15">
        <v>2167</v>
      </c>
      <c r="D11" s="33"/>
      <c r="E11" s="16"/>
      <c r="F11" s="17">
        <v>6</v>
      </c>
      <c r="G11" s="17"/>
      <c r="H11" s="17">
        <v>8</v>
      </c>
      <c r="I11" s="18">
        <f t="shared" si="0"/>
        <v>14</v>
      </c>
    </row>
    <row r="12" spans="1:9" s="30" customFormat="1" ht="17.25">
      <c r="A12" s="32"/>
      <c r="B12" s="14" t="s">
        <v>12</v>
      </c>
      <c r="C12" s="15">
        <v>1899</v>
      </c>
      <c r="D12" s="33">
        <v>4</v>
      </c>
      <c r="E12" s="16">
        <v>6</v>
      </c>
      <c r="F12" s="17">
        <v>4</v>
      </c>
      <c r="G12" s="17"/>
      <c r="H12" s="17"/>
      <c r="I12" s="18">
        <f t="shared" si="0"/>
        <v>14</v>
      </c>
    </row>
    <row r="13" spans="1:9" s="30" customFormat="1" ht="17.25">
      <c r="A13" s="32"/>
      <c r="B13" s="14" t="s">
        <v>14</v>
      </c>
      <c r="C13" s="15">
        <v>1898</v>
      </c>
      <c r="D13" s="33">
        <v>4</v>
      </c>
      <c r="E13" s="16">
        <v>4</v>
      </c>
      <c r="F13" s="17"/>
      <c r="G13" s="17"/>
      <c r="H13" s="17">
        <v>6</v>
      </c>
      <c r="I13" s="18">
        <f t="shared" si="0"/>
        <v>14</v>
      </c>
    </row>
    <row r="14" spans="1:9" s="30" customFormat="1" ht="17.25">
      <c r="A14" s="32" t="s">
        <v>45</v>
      </c>
      <c r="B14" s="14" t="s">
        <v>25</v>
      </c>
      <c r="C14" s="15">
        <v>1994</v>
      </c>
      <c r="D14" s="33"/>
      <c r="E14" s="16">
        <v>4.5</v>
      </c>
      <c r="F14" s="17">
        <v>3</v>
      </c>
      <c r="G14" s="17">
        <v>3.5</v>
      </c>
      <c r="H14" s="17"/>
      <c r="I14" s="18">
        <f t="shared" si="0"/>
        <v>11</v>
      </c>
    </row>
    <row r="15" spans="1:9" s="30" customFormat="1" ht="17.25">
      <c r="A15" s="32" t="s">
        <v>46</v>
      </c>
      <c r="B15" s="14" t="s">
        <v>47</v>
      </c>
      <c r="C15" s="15">
        <v>1835</v>
      </c>
      <c r="D15" s="33">
        <v>3</v>
      </c>
      <c r="E15" s="16">
        <v>5</v>
      </c>
      <c r="F15" s="17"/>
      <c r="G15" s="17"/>
      <c r="H15" s="17"/>
      <c r="I15" s="18">
        <f t="shared" si="0"/>
        <v>8</v>
      </c>
    </row>
    <row r="16" spans="1:9" s="30" customFormat="1" ht="17.25">
      <c r="A16" s="32" t="s">
        <v>48</v>
      </c>
      <c r="B16" s="14" t="s">
        <v>26</v>
      </c>
      <c r="C16" s="15">
        <v>2179</v>
      </c>
      <c r="D16" s="33">
        <v>6</v>
      </c>
      <c r="E16" s="16"/>
      <c r="F16" s="17"/>
      <c r="G16" s="17"/>
      <c r="H16" s="17"/>
      <c r="I16" s="18">
        <f t="shared" si="0"/>
        <v>6</v>
      </c>
    </row>
    <row r="17" spans="1:9" s="30" customFormat="1" ht="18" thickBot="1">
      <c r="A17" s="32"/>
      <c r="B17" s="14" t="s">
        <v>49</v>
      </c>
      <c r="C17" s="15">
        <v>1250</v>
      </c>
      <c r="D17" s="33">
        <v>2</v>
      </c>
      <c r="E17" s="16">
        <v>2.5</v>
      </c>
      <c r="F17" s="17"/>
      <c r="G17" s="17">
        <v>1.5</v>
      </c>
      <c r="H17" s="17"/>
      <c r="I17" s="18">
        <f t="shared" si="0"/>
        <v>6</v>
      </c>
    </row>
    <row r="18" spans="1:16" s="30" customFormat="1" ht="18.75" thickBot="1" thickTop="1">
      <c r="A18" s="32"/>
      <c r="B18" s="14" t="s">
        <v>32</v>
      </c>
      <c r="C18" s="15">
        <v>1250</v>
      </c>
      <c r="D18" s="33"/>
      <c r="E18" s="16">
        <v>2</v>
      </c>
      <c r="F18" s="17">
        <v>4</v>
      </c>
      <c r="G18" s="17"/>
      <c r="H18" s="17"/>
      <c r="I18" s="18">
        <f t="shared" si="0"/>
        <v>6</v>
      </c>
      <c r="P18" s="35"/>
    </row>
    <row r="19" spans="1:9" s="30" customFormat="1" ht="18" thickTop="1">
      <c r="A19" s="32" t="s">
        <v>50</v>
      </c>
      <c r="B19" s="14" t="s">
        <v>51</v>
      </c>
      <c r="C19" s="15">
        <v>1250</v>
      </c>
      <c r="D19" s="33"/>
      <c r="E19" s="16">
        <v>1.5</v>
      </c>
      <c r="F19" s="17">
        <v>1</v>
      </c>
      <c r="G19" s="17"/>
      <c r="H19" s="17">
        <v>3</v>
      </c>
      <c r="I19" s="18">
        <f t="shared" si="0"/>
        <v>5.5</v>
      </c>
    </row>
    <row r="20" spans="1:9" s="30" customFormat="1" ht="17.25">
      <c r="A20" s="32"/>
      <c r="B20" s="14" t="s">
        <v>22</v>
      </c>
      <c r="C20" s="15">
        <v>2015</v>
      </c>
      <c r="D20" s="33"/>
      <c r="E20" s="16"/>
      <c r="F20" s="17">
        <v>5.5</v>
      </c>
      <c r="G20" s="17"/>
      <c r="H20" s="17"/>
      <c r="I20" s="18">
        <f t="shared" si="0"/>
        <v>5.5</v>
      </c>
    </row>
    <row r="21" spans="1:9" s="30" customFormat="1" ht="17.25">
      <c r="A21" s="32" t="s">
        <v>52</v>
      </c>
      <c r="B21" s="14" t="s">
        <v>18</v>
      </c>
      <c r="C21" s="15">
        <v>1884</v>
      </c>
      <c r="D21" s="33"/>
      <c r="E21" s="16">
        <v>5</v>
      </c>
      <c r="F21" s="17"/>
      <c r="G21" s="17"/>
      <c r="H21" s="17"/>
      <c r="I21" s="18">
        <f t="shared" si="0"/>
        <v>5</v>
      </c>
    </row>
    <row r="22" spans="1:9" s="30" customFormat="1" ht="17.25">
      <c r="A22" s="32"/>
      <c r="B22" s="14" t="s">
        <v>28</v>
      </c>
      <c r="C22" s="15">
        <v>1641</v>
      </c>
      <c r="D22" s="33"/>
      <c r="E22" s="16">
        <v>5</v>
      </c>
      <c r="F22" s="17"/>
      <c r="G22" s="17"/>
      <c r="H22" s="17"/>
      <c r="I22" s="18">
        <f t="shared" si="0"/>
        <v>5</v>
      </c>
    </row>
    <row r="23" spans="1:9" s="30" customFormat="1" ht="17.25">
      <c r="A23" s="32"/>
      <c r="B23" s="14" t="s">
        <v>53</v>
      </c>
      <c r="C23" s="15">
        <v>2166</v>
      </c>
      <c r="D23" s="33">
        <v>5</v>
      </c>
      <c r="E23" s="16"/>
      <c r="F23" s="17"/>
      <c r="G23" s="17"/>
      <c r="H23" s="17"/>
      <c r="I23" s="18">
        <f t="shared" si="0"/>
        <v>5</v>
      </c>
    </row>
    <row r="24" spans="1:9" s="30" customFormat="1" ht="17.25">
      <c r="A24" s="32" t="s">
        <v>54</v>
      </c>
      <c r="B24" s="14" t="s">
        <v>55</v>
      </c>
      <c r="C24" s="15">
        <v>2153</v>
      </c>
      <c r="D24" s="33"/>
      <c r="E24" s="16"/>
      <c r="F24" s="17">
        <v>4</v>
      </c>
      <c r="G24" s="17"/>
      <c r="H24" s="17"/>
      <c r="I24" s="18">
        <f t="shared" si="0"/>
        <v>4</v>
      </c>
    </row>
    <row r="25" spans="1:9" s="30" customFormat="1" ht="17.25">
      <c r="A25" s="32"/>
      <c r="B25" s="14" t="s">
        <v>56</v>
      </c>
      <c r="C25" s="15">
        <v>1749</v>
      </c>
      <c r="D25" s="33"/>
      <c r="E25" s="16"/>
      <c r="F25" s="17">
        <v>4</v>
      </c>
      <c r="G25" s="17"/>
      <c r="H25" s="17"/>
      <c r="I25" s="18">
        <f t="shared" si="0"/>
        <v>4</v>
      </c>
    </row>
    <row r="26" spans="1:9" s="30" customFormat="1" ht="17.25">
      <c r="A26" s="32" t="s">
        <v>57</v>
      </c>
      <c r="B26" s="14" t="s">
        <v>58</v>
      </c>
      <c r="C26" s="15">
        <v>1250</v>
      </c>
      <c r="D26" s="33"/>
      <c r="E26" s="16"/>
      <c r="F26" s="17"/>
      <c r="G26" s="17">
        <v>3.5</v>
      </c>
      <c r="H26" s="17"/>
      <c r="I26" s="18">
        <f t="shared" si="0"/>
        <v>3.5</v>
      </c>
    </row>
    <row r="27" spans="1:9" s="30" customFormat="1" ht="17.25">
      <c r="A27" s="32" t="s">
        <v>59</v>
      </c>
      <c r="B27" s="14" t="s">
        <v>60</v>
      </c>
      <c r="C27" s="15">
        <v>1250</v>
      </c>
      <c r="D27" s="33"/>
      <c r="E27" s="16">
        <v>1.5</v>
      </c>
      <c r="F27" s="17">
        <v>1</v>
      </c>
      <c r="G27" s="17"/>
      <c r="H27" s="17"/>
      <c r="I27" s="18">
        <f t="shared" si="0"/>
        <v>2.5</v>
      </c>
    </row>
    <row r="28" spans="1:9" s="30" customFormat="1" ht="17.25">
      <c r="A28" s="32" t="s">
        <v>61</v>
      </c>
      <c r="B28" s="14" t="s">
        <v>62</v>
      </c>
      <c r="C28" s="15">
        <v>1635</v>
      </c>
      <c r="D28" s="33">
        <v>2</v>
      </c>
      <c r="E28" s="16"/>
      <c r="F28" s="17"/>
      <c r="G28" s="17"/>
      <c r="H28" s="17"/>
      <c r="I28" s="18">
        <f t="shared" si="0"/>
        <v>2</v>
      </c>
    </row>
    <row r="29" spans="1:9" s="30" customFormat="1" ht="17.25">
      <c r="A29" s="32" t="s">
        <v>63</v>
      </c>
      <c r="B29" s="14" t="s">
        <v>15</v>
      </c>
      <c r="C29" s="15">
        <v>1459</v>
      </c>
      <c r="D29" s="33"/>
      <c r="E29" s="16"/>
      <c r="F29" s="17"/>
      <c r="G29" s="17"/>
      <c r="H29" s="17">
        <v>1.5</v>
      </c>
      <c r="I29" s="18">
        <f t="shared" si="0"/>
        <v>1.5</v>
      </c>
    </row>
    <row r="30" spans="1:9" s="30" customFormat="1" ht="18" thickBot="1">
      <c r="A30" s="36" t="s">
        <v>64</v>
      </c>
      <c r="B30" s="20" t="s">
        <v>65</v>
      </c>
      <c r="C30" s="21">
        <v>1415</v>
      </c>
      <c r="D30" s="42">
        <v>0</v>
      </c>
      <c r="E30" s="39"/>
      <c r="F30" s="40"/>
      <c r="G30" s="40"/>
      <c r="H30" s="40"/>
      <c r="I30" s="22">
        <f>SUM(D30:G30)</f>
        <v>0</v>
      </c>
    </row>
    <row r="31" spans="2:9" ht="15">
      <c r="B31" s="37" t="s">
        <v>67</v>
      </c>
      <c r="C31" s="38"/>
      <c r="D31" s="41">
        <f>COUNT(D5:D30)</f>
        <v>14</v>
      </c>
      <c r="E31" s="41">
        <f>COUNT(E5:E30)</f>
        <v>16</v>
      </c>
      <c r="F31" s="41">
        <f>COUNT(F5:F30)</f>
        <v>14</v>
      </c>
      <c r="G31" s="41">
        <f>COUNT(G5:G30)</f>
        <v>6</v>
      </c>
      <c r="H31" s="41">
        <f>COUNT(H5:H30)</f>
        <v>7</v>
      </c>
      <c r="I31" s="7"/>
    </row>
    <row r="32" spans="2:9" ht="15">
      <c r="B32" s="37" t="s">
        <v>68</v>
      </c>
      <c r="C32" s="38"/>
      <c r="D32" s="41">
        <f>D31</f>
        <v>14</v>
      </c>
      <c r="E32" s="41">
        <f>(D31+E31)/2</f>
        <v>15</v>
      </c>
      <c r="F32" s="43">
        <f>(D31+E31+F31)/3</f>
        <v>14.666666666666666</v>
      </c>
      <c r="G32" s="43">
        <f>(D31+E31+F31+G31)/4</f>
        <v>12.5</v>
      </c>
      <c r="H32" s="44">
        <f>(D31+E31+F31+G31+H31)/5</f>
        <v>11.4</v>
      </c>
      <c r="I32" s="7"/>
    </row>
    <row r="33" spans="3:9" ht="15">
      <c r="C33" s="6"/>
      <c r="D33" s="6"/>
      <c r="E33" s="6"/>
      <c r="F33" s="6"/>
      <c r="G33" s="6"/>
      <c r="H33" s="6"/>
      <c r="I33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"/>
  <sheetViews>
    <sheetView showGridLines="0" zoomScalePageLayoutView="0" workbookViewId="0" topLeftCell="A4">
      <selection activeCell="E13" sqref="E13"/>
    </sheetView>
  </sheetViews>
  <sheetFormatPr defaultColWidth="9.140625" defaultRowHeight="15"/>
  <cols>
    <col min="2" max="2" width="14.28125" style="0" bestFit="1" customWidth="1"/>
    <col min="3" max="3" width="14.57421875" style="0" customWidth="1"/>
    <col min="10" max="10" width="14.28125" style="0" bestFit="1" customWidth="1"/>
  </cols>
  <sheetData>
    <row r="1" ht="21">
      <c r="C1" s="45" t="s">
        <v>90</v>
      </c>
    </row>
    <row r="2" ht="21">
      <c r="C2" s="45"/>
    </row>
    <row r="3" ht="21">
      <c r="C3" s="45"/>
    </row>
    <row r="4" ht="15.75" thickBot="1"/>
    <row r="5" spans="2:9" ht="15.75">
      <c r="B5" s="96" t="s">
        <v>95</v>
      </c>
      <c r="C5" s="109" t="s">
        <v>97</v>
      </c>
      <c r="D5" s="104" t="s">
        <v>70</v>
      </c>
      <c r="E5" s="105"/>
      <c r="F5" s="105"/>
      <c r="G5" s="105"/>
      <c r="H5" s="106"/>
      <c r="I5" s="107" t="s">
        <v>68</v>
      </c>
    </row>
    <row r="6" spans="2:9" ht="16.5" thickBot="1">
      <c r="B6" s="100" t="s">
        <v>96</v>
      </c>
      <c r="C6" s="110"/>
      <c r="D6" s="47" t="s">
        <v>35</v>
      </c>
      <c r="E6" s="48" t="s">
        <v>36</v>
      </c>
      <c r="F6" s="48" t="s">
        <v>38</v>
      </c>
      <c r="G6" s="48" t="s">
        <v>40</v>
      </c>
      <c r="H6" s="49" t="s">
        <v>41</v>
      </c>
      <c r="I6" s="108"/>
    </row>
    <row r="7" spans="2:9" ht="15.75">
      <c r="B7" s="99">
        <v>27</v>
      </c>
      <c r="C7" s="50" t="s">
        <v>71</v>
      </c>
      <c r="D7" s="51">
        <f>'2011-12'!D34</f>
        <v>15</v>
      </c>
      <c r="E7" s="52">
        <f>'2011-12'!E34</f>
        <v>13</v>
      </c>
      <c r="F7" s="52">
        <f>'2011-12'!F34</f>
        <v>13</v>
      </c>
      <c r="G7" s="94">
        <f>'2011-12'!G34</f>
        <v>14</v>
      </c>
      <c r="H7" s="53">
        <f>'2011-12'!H34</f>
        <v>12</v>
      </c>
      <c r="I7" s="64">
        <f>'2011-12'!H35</f>
        <v>13.4</v>
      </c>
    </row>
    <row r="8" spans="2:9" ht="15.75">
      <c r="B8" s="97">
        <v>26</v>
      </c>
      <c r="C8" s="54" t="s">
        <v>69</v>
      </c>
      <c r="D8" s="55">
        <f>'2010-11'!D31</f>
        <v>14</v>
      </c>
      <c r="E8" s="56">
        <f>'2010-11'!E31</f>
        <v>16</v>
      </c>
      <c r="F8" s="56">
        <f>'2010-11'!F31</f>
        <v>14</v>
      </c>
      <c r="G8" s="56">
        <f>'2010-11'!G31</f>
        <v>6</v>
      </c>
      <c r="H8" s="57">
        <f>'2010-11'!H31</f>
        <v>7</v>
      </c>
      <c r="I8" s="58">
        <f>'2010-11'!H32</f>
        <v>11.4</v>
      </c>
    </row>
    <row r="9" spans="2:9" ht="15.75">
      <c r="B9" s="97"/>
      <c r="C9" s="59"/>
      <c r="D9" s="55"/>
      <c r="E9" s="56"/>
      <c r="F9" s="56"/>
      <c r="G9" s="56"/>
      <c r="H9" s="57"/>
      <c r="I9" s="59"/>
    </row>
    <row r="10" spans="2:9" ht="16.5" thickBot="1">
      <c r="B10" s="98"/>
      <c r="C10" s="60"/>
      <c r="D10" s="61"/>
      <c r="E10" s="62"/>
      <c r="F10" s="62"/>
      <c r="G10" s="62"/>
      <c r="H10" s="63"/>
      <c r="I10" s="60"/>
    </row>
    <row r="11" spans="3:9" ht="15">
      <c r="C11" s="6"/>
      <c r="D11" s="6"/>
      <c r="E11" s="6"/>
      <c r="F11" s="6"/>
      <c r="G11" s="6"/>
      <c r="H11" s="6"/>
      <c r="I11" s="6"/>
    </row>
    <row r="12" spans="3:9" ht="15">
      <c r="C12" s="6"/>
      <c r="D12" s="6"/>
      <c r="E12" s="6"/>
      <c r="F12" s="6"/>
      <c r="G12" s="6"/>
      <c r="H12" s="6"/>
      <c r="I12" s="6"/>
    </row>
    <row r="13" spans="3:9" ht="15">
      <c r="C13" s="6"/>
      <c r="D13" s="6"/>
      <c r="E13" s="6"/>
      <c r="F13" s="6"/>
      <c r="G13" s="6"/>
      <c r="H13" s="6"/>
      <c r="I13" s="6"/>
    </row>
  </sheetData>
  <sheetProtection/>
  <mergeCells count="3">
    <mergeCell ref="D5:H5"/>
    <mergeCell ref="I5:I6"/>
    <mergeCell ref="C5:C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Benčo</dc:creator>
  <cp:keywords/>
  <dc:description/>
  <cp:lastModifiedBy>Antonín Surma</cp:lastModifiedBy>
  <dcterms:created xsi:type="dcterms:W3CDTF">2011-11-02T13:28:40Z</dcterms:created>
  <dcterms:modified xsi:type="dcterms:W3CDTF">2012-03-27T21:34:56Z</dcterms:modified>
  <cp:category/>
  <cp:version/>
  <cp:contentType/>
  <cp:contentStatus/>
</cp:coreProperties>
</file>