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04B3857D-0918-4D00-B6BD-45306C0F81D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odle pořadí" sheetId="11" r:id="rId1"/>
    <sheet name="Start listina" sheetId="17" r:id="rId2"/>
    <sheet name="Nasazení" sheetId="4" r:id="rId3"/>
    <sheet name="Tabulka" sheetId="24" r:id="rId4"/>
    <sheet name="Ceny" sheetId="22" r:id="rId5"/>
    <sheet name="Hist.účastníci" sheetId="20" r:id="rId6"/>
    <sheet name="Hist.struktura účast." sheetId="23" r:id="rId7"/>
    <sheet name="Medailisté" sheetId="19" r:id="rId8"/>
  </sheets>
  <definedNames>
    <definedName name="_xlnm._FilterDatabase" localSheetId="2" hidden="1">Nasazení!$K$2:$M$14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7" i="11" l="1"/>
  <c r="AU82" i="24" l="1"/>
  <c r="AS83" i="24"/>
  <c r="AS82" i="24"/>
  <c r="AT82" i="24" l="1"/>
  <c r="R11" i="11"/>
  <c r="W47" i="11" l="1"/>
  <c r="W48" i="11" s="1"/>
  <c r="R34" i="11"/>
  <c r="AS85" i="24"/>
  <c r="AU84" i="24"/>
  <c r="AS84" i="24"/>
  <c r="AT84" i="24" l="1"/>
  <c r="AS87" i="24"/>
  <c r="AU86" i="24"/>
  <c r="AS86" i="24"/>
  <c r="R45" i="11"/>
  <c r="AT86" i="24" l="1"/>
  <c r="AS81" i="24"/>
  <c r="AU80" i="24"/>
  <c r="AS80" i="24"/>
  <c r="AS79" i="24"/>
  <c r="AU78" i="24"/>
  <c r="AS78" i="24"/>
  <c r="AS77" i="24"/>
  <c r="AU76" i="24"/>
  <c r="AS76" i="24"/>
  <c r="AS75" i="24"/>
  <c r="AU74" i="24"/>
  <c r="AS74" i="24"/>
  <c r="AS73" i="24"/>
  <c r="AU72" i="24"/>
  <c r="AS72" i="24"/>
  <c r="AS71" i="24"/>
  <c r="AU70" i="24"/>
  <c r="AS70" i="24"/>
  <c r="AS69" i="24"/>
  <c r="AU68" i="24"/>
  <c r="AS68" i="24"/>
  <c r="AS67" i="24"/>
  <c r="AU66" i="24"/>
  <c r="AS66" i="24"/>
  <c r="AS65" i="24"/>
  <c r="AU64" i="24"/>
  <c r="AS64" i="24"/>
  <c r="AS63" i="24"/>
  <c r="AU62" i="24"/>
  <c r="AS62" i="24"/>
  <c r="AS61" i="24"/>
  <c r="AU60" i="24"/>
  <c r="AS60" i="24"/>
  <c r="AS59" i="24"/>
  <c r="AU58" i="24"/>
  <c r="AS58" i="24"/>
  <c r="AS57" i="24"/>
  <c r="AU56" i="24"/>
  <c r="AS56" i="24"/>
  <c r="AS55" i="24"/>
  <c r="AU54" i="24"/>
  <c r="AS54" i="24"/>
  <c r="AS53" i="24"/>
  <c r="AU52" i="24"/>
  <c r="AS52" i="24"/>
  <c r="AS51" i="24"/>
  <c r="AU50" i="24"/>
  <c r="AS50" i="24"/>
  <c r="AS49" i="24"/>
  <c r="AU48" i="24"/>
  <c r="AS48" i="24"/>
  <c r="AS47" i="24"/>
  <c r="AU46" i="24"/>
  <c r="AS46" i="24"/>
  <c r="AS45" i="24"/>
  <c r="AU44" i="24"/>
  <c r="AS44" i="24"/>
  <c r="AS43" i="24"/>
  <c r="AU42" i="24"/>
  <c r="AS42" i="24"/>
  <c r="AS41" i="24"/>
  <c r="AU40" i="24"/>
  <c r="AS40" i="24"/>
  <c r="AS39" i="24"/>
  <c r="AU38" i="24"/>
  <c r="AS38" i="24"/>
  <c r="AS37" i="24"/>
  <c r="AU36" i="24"/>
  <c r="AS36" i="24"/>
  <c r="AS35" i="24"/>
  <c r="AU34" i="24"/>
  <c r="AS34" i="24"/>
  <c r="AS33" i="24"/>
  <c r="AU32" i="24"/>
  <c r="AS32" i="24"/>
  <c r="AS31" i="24"/>
  <c r="AU30" i="24"/>
  <c r="AS30" i="24"/>
  <c r="AS29" i="24"/>
  <c r="AU28" i="24"/>
  <c r="AS28" i="24"/>
  <c r="AS27" i="24"/>
  <c r="AU26" i="24"/>
  <c r="AS26" i="24"/>
  <c r="AS25" i="24"/>
  <c r="AU24" i="24"/>
  <c r="AS24" i="24"/>
  <c r="AS23" i="24"/>
  <c r="AU22" i="24"/>
  <c r="AS22" i="24"/>
  <c r="AS21" i="24"/>
  <c r="AU20" i="24"/>
  <c r="AS20" i="24"/>
  <c r="AS19" i="24"/>
  <c r="AU18" i="24"/>
  <c r="AS18" i="24"/>
  <c r="AS17" i="24"/>
  <c r="AU16" i="24"/>
  <c r="AS16" i="24"/>
  <c r="AS15" i="24"/>
  <c r="AU14" i="24"/>
  <c r="AS14" i="24"/>
  <c r="AS13" i="24"/>
  <c r="AU12" i="24"/>
  <c r="AS12" i="24"/>
  <c r="AS11" i="24"/>
  <c r="AU10" i="24"/>
  <c r="AS10" i="24"/>
  <c r="AS9" i="24"/>
  <c r="AU8" i="24"/>
  <c r="AS8" i="24"/>
  <c r="AS7" i="24"/>
  <c r="AU6" i="24"/>
  <c r="AS6" i="24"/>
  <c r="AT80" i="24" l="1"/>
  <c r="AT72" i="24"/>
  <c r="AT74" i="24"/>
  <c r="AT36" i="24"/>
  <c r="AT44" i="24"/>
  <c r="AT52" i="24"/>
  <c r="AT60" i="24"/>
  <c r="AT68" i="24"/>
  <c r="AT76" i="24"/>
  <c r="AT8" i="24"/>
  <c r="AT16" i="24"/>
  <c r="AT24" i="24"/>
  <c r="AT6" i="24"/>
  <c r="AT14" i="24"/>
  <c r="AT22" i="24"/>
  <c r="AT30" i="24"/>
  <c r="AT38" i="24"/>
  <c r="AT46" i="24"/>
  <c r="AT54" i="24"/>
  <c r="AT62" i="24"/>
  <c r="AT70" i="24"/>
  <c r="AT78" i="24"/>
  <c r="AT12" i="24"/>
  <c r="AT20" i="24"/>
  <c r="AT28" i="24"/>
  <c r="AT34" i="24"/>
  <c r="AT42" i="24"/>
  <c r="AT50" i="24"/>
  <c r="AT58" i="24"/>
  <c r="AT66" i="24"/>
  <c r="AT10" i="24"/>
  <c r="AT18" i="24"/>
  <c r="AT26" i="24"/>
  <c r="AT32" i="24"/>
  <c r="AT40" i="24"/>
  <c r="AT48" i="24"/>
  <c r="AT56" i="24"/>
  <c r="AT64" i="24"/>
  <c r="AT89" i="24" l="1"/>
  <c r="V47" i="11"/>
  <c r="V48" i="11" s="1"/>
  <c r="D47" i="11" l="1"/>
  <c r="D48" i="11" s="1"/>
  <c r="R4" i="11"/>
  <c r="I12" i="22"/>
  <c r="N12" i="22"/>
  <c r="R17" i="11"/>
  <c r="R7" i="11" l="1"/>
  <c r="R27" i="11"/>
  <c r="R19" i="11"/>
  <c r="R26" i="11"/>
  <c r="R37" i="11"/>
  <c r="R36" i="11"/>
  <c r="R41" i="11"/>
  <c r="E23" i="23" l="1"/>
  <c r="X48" i="11" l="1"/>
  <c r="R28" i="11" l="1"/>
  <c r="D12" i="22" l="1"/>
  <c r="J16" i="22" s="1"/>
  <c r="R38" i="11" l="1"/>
  <c r="R20" i="11"/>
  <c r="R40" i="11" l="1"/>
  <c r="R10" i="11" l="1"/>
  <c r="F23" i="23" l="1"/>
  <c r="R14" i="11" l="1"/>
  <c r="R30" i="11" l="1"/>
  <c r="D23" i="23" l="1"/>
  <c r="R13" i="11"/>
  <c r="T47" i="11"/>
  <c r="R21" i="11" l="1"/>
  <c r="R5" i="11"/>
  <c r="R44" i="11"/>
  <c r="R29" i="11"/>
  <c r="R39" i="11"/>
  <c r="F47" i="11"/>
  <c r="H23" i="23" l="1"/>
  <c r="R16" i="11" l="1"/>
  <c r="R32" i="11" l="1"/>
  <c r="G23" i="23" l="1"/>
  <c r="AA23" i="23" l="1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R9" i="11" l="1"/>
  <c r="R43" i="11"/>
  <c r="R22" i="11"/>
  <c r="R33" i="11"/>
  <c r="R8" i="11"/>
  <c r="R35" i="11"/>
  <c r="R25" i="11"/>
  <c r="R42" i="11"/>
  <c r="R12" i="11"/>
  <c r="R23" i="11"/>
  <c r="R3" i="11"/>
  <c r="R24" i="11"/>
  <c r="R15" i="11"/>
  <c r="R6" i="11"/>
</calcChain>
</file>

<file path=xl/sharedStrings.xml><?xml version="1.0" encoding="utf-8"?>
<sst xmlns="http://schemas.openxmlformats.org/spreadsheetml/2006/main" count="1701" uniqueCount="487">
  <si>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</si>
  <si>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</si>
  <si>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</si>
  <si>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</si>
  <si>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</si>
  <si>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</si>
  <si>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</si>
  <si>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</si>
  <si>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</si>
  <si>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</si>
  <si>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</si>
  <si>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</si>
  <si>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</si>
  <si>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</si>
  <si>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</si>
  <si>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</si>
  <si>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</si>
  <si>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</si>
  <si>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</si>
  <si>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</si>
  <si>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</si>
  <si>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</si>
  <si>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</si>
  <si>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</si>
  <si>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</si>
  <si>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</si>
  <si>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</si>
  <si>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</si>
  <si>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</si>
  <si>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</si>
  <si>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</si>
  <si>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</si>
  <si>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</si>
  <si>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</si>
  <si>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</si>
  <si>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</si>
  <si>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</si>
  <si>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</si>
  <si>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</si>
  <si>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</si>
  <si>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</si>
  <si>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</si>
  <si>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</si>
  <si>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</si>
  <si>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</si>
  <si>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</si>
  <si>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</si>
  <si>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</si>
  <si>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</si>
  <si>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</si>
  <si>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</si>
  <si>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</si>
  <si>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</si>
  <si>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</si>
  <si>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</si>
  <si>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</si>
  <si>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</si>
  <si>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</si>
  <si>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</si>
  <si>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</si>
  <si>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</si>
  <si>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</si>
  <si>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</si>
  <si>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</si>
  <si>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</si>
  <si>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</si>
  <si>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</si>
  <si>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</si>
  <si>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</si>
  <si>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</si>
  <si>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</si>
  <si>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</si>
  <si>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</si>
  <si>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</si>
  <si>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</si>
  <si>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</si>
  <si>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</si>
  <si>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</si>
  <si>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</si>
  <si>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</si>
  <si>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</si>
  <si>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</si>
  <si>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</si>
  <si>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</si>
  <si>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</si>
  <si>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</si>
  <si>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</si>
  <si>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</si>
  <si>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</si>
  <si>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</si>
  <si>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</si>
  <si>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</si>
  <si>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</si>
  <si>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</si>
  <si>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</si>
  <si>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</si>
  <si>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</si>
  <si>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</si>
  <si>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</si>
  <si>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</si>
  <si>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</si>
  <si>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</si>
  <si>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</si>
  <si>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</si>
  <si>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</si>
  <si>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</si>
  <si>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</si>
  <si>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</si>
  <si>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</si>
  <si>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</si>
  <si>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</si>
  <si>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</si>
  <si>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</si>
  <si>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</si>
  <si>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</si>
  <si>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</si>
  <si>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</si>
  <si>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</si>
  <si>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</si>
  <si>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</si>
  <si>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</si>
  <si>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</si>
  <si>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</si>
  <si>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</si>
  <si>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</si>
  <si>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</si>
  <si>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</si>
  <si>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</si>
  <si>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</si>
  <si>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</si>
  <si>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</si>
  <si>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</si>
  <si>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</si>
  <si>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</si>
  <si>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</si>
  <si>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Sokol Metylovice</t>
  </si>
  <si>
    <t>Lacková Ludmila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</si>
  <si>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</si>
  <si>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</si>
  <si>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</si>
  <si>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</si>
  <si>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</si>
  <si>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</si>
  <si>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</si>
  <si>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</si>
  <si>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</si>
  <si>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</si>
  <si>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</si>
  <si>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</si>
  <si>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</si>
  <si>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</si>
  <si>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</si>
  <si>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</si>
  <si>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</si>
  <si>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</si>
  <si>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</si>
  <si>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</si>
  <si>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</si>
  <si>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</si>
  <si>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</si>
  <si>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</si>
  <si>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</si>
  <si>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</si>
  <si>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</si>
  <si>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</si>
  <si>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</si>
  <si>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</si>
  <si>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</si>
  <si>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</si>
  <si>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</si>
  <si>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</si>
  <si>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</si>
  <si>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</si>
  <si>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</si>
  <si>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</si>
  <si>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</si>
  <si>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</si>
  <si>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</si>
  <si>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</si>
  <si>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</si>
  <si>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</si>
  <si>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</si>
  <si>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</si>
  <si>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</si>
  <si>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</si>
  <si>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</si>
  <si>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</si>
  <si>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</si>
  <si>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</si>
  <si>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</si>
  <si>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</si>
  <si>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</si>
  <si>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</si>
  <si>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</si>
  <si>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</si>
  <si>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</si>
  <si>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</si>
  <si>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</si>
  <si>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</si>
  <si>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</si>
  <si>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</si>
  <si>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50.</t>
  </si>
  <si>
    <t>51.</t>
  </si>
  <si>
    <t>Rechtenberg Karel</t>
  </si>
  <si>
    <t>52.</t>
  </si>
  <si>
    <t>53.</t>
  </si>
  <si>
    <t>Pavelek Tomáš</t>
  </si>
  <si>
    <t>54.</t>
  </si>
  <si>
    <t>Macíček Jan jun.</t>
  </si>
  <si>
    <t>55.</t>
  </si>
  <si>
    <t>Milat Patrik</t>
  </si>
  <si>
    <t>56.</t>
  </si>
  <si>
    <t>Remeš Radek</t>
  </si>
  <si>
    <t>57.</t>
  </si>
  <si>
    <t>Holeček Vladimír</t>
  </si>
  <si>
    <t>58.</t>
  </si>
  <si>
    <t>Paseka Maryáš</t>
  </si>
  <si>
    <t>59.</t>
  </si>
  <si>
    <t>60.</t>
  </si>
  <si>
    <t>61.</t>
  </si>
  <si>
    <t>Kaňáková Natálie</t>
  </si>
  <si>
    <t>62.</t>
  </si>
  <si>
    <t>Gřesová Zuzana</t>
  </si>
  <si>
    <t>63.</t>
  </si>
  <si>
    <t>Krejčok Tobiáš</t>
  </si>
  <si>
    <t>64.</t>
  </si>
  <si>
    <t>Zemková Klára</t>
  </si>
  <si>
    <t>65.</t>
  </si>
  <si>
    <t>Pecha Vladan</t>
  </si>
  <si>
    <t>66.</t>
  </si>
  <si>
    <t>Kotouček  Jiří</t>
  </si>
  <si>
    <t>67.</t>
  </si>
  <si>
    <t>68.</t>
  </si>
  <si>
    <t>69.</t>
  </si>
  <si>
    <t>Kacíř Tomáš</t>
  </si>
  <si>
    <t>70.</t>
  </si>
  <si>
    <t>Čech Jan</t>
  </si>
  <si>
    <t>71.</t>
  </si>
  <si>
    <t>Krkoška Jaroslav</t>
  </si>
  <si>
    <t>72.</t>
  </si>
  <si>
    <t>Chlebek Jan</t>
  </si>
  <si>
    <t>73.</t>
  </si>
  <si>
    <t>Havelka Ondřej</t>
  </si>
  <si>
    <t>74.</t>
  </si>
  <si>
    <t>Krejčok Roman</t>
  </si>
  <si>
    <t>75.</t>
  </si>
  <si>
    <t>Haška Filip</t>
  </si>
  <si>
    <t>76.</t>
  </si>
  <si>
    <t>Dudová Pavlína</t>
  </si>
  <si>
    <t>77.</t>
  </si>
  <si>
    <t>Kluz Miroslav</t>
  </si>
  <si>
    <t>78.</t>
  </si>
  <si>
    <t>Ficko Marián</t>
  </si>
  <si>
    <t>79.</t>
  </si>
  <si>
    <t>Křenek Michal</t>
  </si>
  <si>
    <t>80.</t>
  </si>
  <si>
    <t>Kawulok Aleš</t>
  </si>
  <si>
    <t>81.</t>
  </si>
  <si>
    <t>Kaňák Matyáš</t>
  </si>
  <si>
    <t>82.</t>
  </si>
  <si>
    <t>83.</t>
  </si>
  <si>
    <t>Zemek Antonín</t>
  </si>
  <si>
    <t>84.</t>
  </si>
  <si>
    <t>Tauš Zdeněk</t>
  </si>
  <si>
    <t>85.</t>
  </si>
  <si>
    <t>Horková Tereza</t>
  </si>
  <si>
    <t>86.</t>
  </si>
  <si>
    <t>Matusík Jiří</t>
  </si>
  <si>
    <t>87.</t>
  </si>
  <si>
    <t>Gřundil David</t>
  </si>
  <si>
    <t>88.</t>
  </si>
  <si>
    <t>Jezerský Vít</t>
  </si>
  <si>
    <t>89.</t>
  </si>
  <si>
    <t>Pravec Martin</t>
  </si>
  <si>
    <t>90.</t>
  </si>
  <si>
    <t>Klim Jan</t>
  </si>
  <si>
    <t>91.</t>
  </si>
  <si>
    <t>Zápalka Zdeněk</t>
  </si>
  <si>
    <t>92.</t>
  </si>
  <si>
    <t>Chochula Martin</t>
  </si>
  <si>
    <t>93.</t>
  </si>
  <si>
    <t>Ahmed Bassam</t>
  </si>
  <si>
    <t>94.</t>
  </si>
  <si>
    <t>Štěpán Michal</t>
  </si>
  <si>
    <t>95.</t>
  </si>
  <si>
    <t>Kornel Matěj</t>
  </si>
  <si>
    <t>96.</t>
  </si>
  <si>
    <t>Kornel Tomáš</t>
  </si>
  <si>
    <t>97.</t>
  </si>
  <si>
    <t>Stachovič Jiří</t>
  </si>
  <si>
    <t>98.</t>
  </si>
  <si>
    <t>Garčic Antonín</t>
  </si>
  <si>
    <t>99.</t>
  </si>
  <si>
    <t>Socha Aleš</t>
  </si>
  <si>
    <t>100.</t>
  </si>
  <si>
    <t>Koziorek Jonáš</t>
  </si>
  <si>
    <t>101.</t>
  </si>
  <si>
    <t>Šugárek Martin</t>
  </si>
  <si>
    <t>102.</t>
  </si>
  <si>
    <t>Vrátný Aleš</t>
  </si>
  <si>
    <t>103.</t>
  </si>
  <si>
    <t>Mičová Barbora</t>
  </si>
  <si>
    <t>104.</t>
  </si>
  <si>
    <t>Koloničný Jaroslav</t>
  </si>
  <si>
    <t>105.</t>
  </si>
  <si>
    <t>Miča Petr</t>
  </si>
  <si>
    <t>106.</t>
  </si>
  <si>
    <t>Vicher Jan ml.</t>
  </si>
  <si>
    <t>107.</t>
  </si>
  <si>
    <t>Vicher Jan st.</t>
  </si>
  <si>
    <t>108.</t>
  </si>
  <si>
    <t>Žilinský David</t>
  </si>
  <si>
    <t>109.</t>
  </si>
  <si>
    <t>110.</t>
  </si>
  <si>
    <t>Vaníček Pavel</t>
  </si>
  <si>
    <t>111.</t>
  </si>
  <si>
    <t>Thiel Milan</t>
  </si>
  <si>
    <t>112.</t>
  </si>
  <si>
    <t>Číslo partie - FIDE ELO soupeře</t>
  </si>
  <si>
    <t>Prům. ELO</t>
  </si>
  <si>
    <t>Celkem</t>
  </si>
  <si>
    <t>Rozdělení cenového fondu</t>
  </si>
  <si>
    <t>Cenový fond</t>
  </si>
  <si>
    <t xml:space="preserve"> Kč</t>
  </si>
  <si>
    <t>Ceny celkem</t>
  </si>
  <si>
    <t>podzim 2020</t>
  </si>
  <si>
    <t>Saforek M.</t>
  </si>
  <si>
    <t>Historie výkonnostní struktury účastníků</t>
  </si>
  <si>
    <t>Létal Hynek</t>
  </si>
  <si>
    <t>Szkandera Ondřej</t>
  </si>
  <si>
    <t>Gnojek Jan</t>
  </si>
  <si>
    <t>113.</t>
  </si>
  <si>
    <t>114.</t>
  </si>
  <si>
    <t>115.</t>
  </si>
  <si>
    <t>Létal Jonáš</t>
  </si>
  <si>
    <t>Prusková Justýna</t>
  </si>
  <si>
    <t>116.</t>
  </si>
  <si>
    <t>117.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</si>
  <si>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</si>
  <si>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</si>
  <si>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</si>
  <si>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</si>
  <si>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</si>
  <si>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</si>
  <si>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</si>
  <si>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</si>
  <si>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</si>
  <si>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</si>
  <si>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Lumbert Filip</t>
  </si>
  <si>
    <t>Ambrůz Martin</t>
  </si>
  <si>
    <t>118.</t>
  </si>
  <si>
    <t>119.</t>
  </si>
  <si>
    <t>120.</t>
  </si>
  <si>
    <t>121.</t>
  </si>
  <si>
    <t>122.</t>
  </si>
  <si>
    <t>jaro 2022</t>
  </si>
  <si>
    <t>Vašínek Martin</t>
  </si>
  <si>
    <t>3.dohrávky</t>
  </si>
  <si>
    <t>2.dohrávky</t>
  </si>
  <si>
    <t>123.</t>
  </si>
  <si>
    <t>nas.</t>
  </si>
  <si>
    <t>koef.</t>
  </si>
  <si>
    <t>FELO</t>
  </si>
  <si>
    <t>Průměr</t>
  </si>
  <si>
    <t>1.dohrávky</t>
  </si>
  <si>
    <t>Zbylé partie</t>
  </si>
  <si>
    <t>Vašínek M.</t>
  </si>
  <si>
    <t>Osina J.</t>
  </si>
  <si>
    <t>podzim 2022</t>
  </si>
  <si>
    <t>Trojan Matyáš</t>
  </si>
  <si>
    <t>Surma Martin</t>
  </si>
  <si>
    <t>Václavková Klára</t>
  </si>
  <si>
    <t>Bjolek Jan</t>
  </si>
  <si>
    <t>124.</t>
  </si>
  <si>
    <t>125.</t>
  </si>
  <si>
    <t>126.</t>
  </si>
  <si>
    <t>127.</t>
  </si>
  <si>
    <t>128.</t>
  </si>
  <si>
    <t>129.</t>
  </si>
  <si>
    <t>130.</t>
  </si>
  <si>
    <t>Pro hráče s bonifikací +1 bod</t>
  </si>
  <si>
    <t>Pro hráče s bonifikací 0</t>
  </si>
  <si>
    <t>Lonská Jana</t>
  </si>
  <si>
    <t>Mužík Marek</t>
  </si>
  <si>
    <t>131.</t>
  </si>
  <si>
    <t>132.</t>
  </si>
  <si>
    <t>Friedlová Jana</t>
  </si>
  <si>
    <t>Friedl Marek</t>
  </si>
  <si>
    <t>133.</t>
  </si>
  <si>
    <t>134.</t>
  </si>
  <si>
    <t>Bělocký Daniel</t>
  </si>
  <si>
    <t>135.</t>
  </si>
  <si>
    <t>Surma Šimon</t>
  </si>
  <si>
    <t>136.</t>
  </si>
  <si>
    <t>Šigut O.</t>
  </si>
  <si>
    <t>Trojan M.</t>
  </si>
  <si>
    <t>Bjolek J.</t>
  </si>
  <si>
    <t>Bjolek jan</t>
  </si>
  <si>
    <t>jaro 2023</t>
  </si>
  <si>
    <t>k 1.1.</t>
  </si>
  <si>
    <t>k 1.2.</t>
  </si>
  <si>
    <t>k 1.3.</t>
  </si>
  <si>
    <t>k 1.4.</t>
  </si>
  <si>
    <t>Startovní listina</t>
  </si>
  <si>
    <t>Vančáková Veronika</t>
  </si>
  <si>
    <t>rok narození</t>
  </si>
  <si>
    <t>FIDE ELO k 1.1.23</t>
  </si>
  <si>
    <t xml:space="preserve">Bělocký Daniel </t>
  </si>
  <si>
    <t>Buček Vít</t>
  </si>
  <si>
    <t>Tarielasvili Kira</t>
  </si>
  <si>
    <t>Hanzel Martin</t>
  </si>
  <si>
    <t>Šigut</t>
  </si>
  <si>
    <t>Vančáková</t>
  </si>
  <si>
    <t>Trojan</t>
  </si>
  <si>
    <t>Bjolek</t>
  </si>
  <si>
    <t>Lacková Lud.</t>
  </si>
  <si>
    <t>Konečný</t>
  </si>
  <si>
    <t>Kubala</t>
  </si>
  <si>
    <t>Zmelty</t>
  </si>
  <si>
    <t>Saforek</t>
  </si>
  <si>
    <t>Adamec</t>
  </si>
  <si>
    <t>Lavrišin</t>
  </si>
  <si>
    <t>Martikán</t>
  </si>
  <si>
    <t>Kožušník</t>
  </si>
  <si>
    <t>Prusková</t>
  </si>
  <si>
    <t>Lacková Luc.</t>
  </si>
  <si>
    <t>Buček</t>
  </si>
  <si>
    <t>Martikánová</t>
  </si>
  <si>
    <t>Václavková</t>
  </si>
  <si>
    <t>Hanzel</t>
  </si>
  <si>
    <t>Lonská</t>
  </si>
  <si>
    <t>Bužek</t>
  </si>
  <si>
    <t>Berka</t>
  </si>
  <si>
    <t>Mužík</t>
  </si>
  <si>
    <t>0 - 1</t>
  </si>
  <si>
    <t>1 - 0</t>
  </si>
  <si>
    <t>1/2</t>
  </si>
  <si>
    <t>Surma Š.</t>
  </si>
  <si>
    <t>Surma Martin sen.</t>
  </si>
  <si>
    <t>Kupka František</t>
  </si>
  <si>
    <t>Surma Martin jun,</t>
  </si>
  <si>
    <t xml:space="preserve">    označení hráčů věku 30+</t>
  </si>
  <si>
    <t>Růčka Lev David</t>
  </si>
  <si>
    <t>Osina</t>
  </si>
  <si>
    <t>Surma M. sen.</t>
  </si>
  <si>
    <t>Boháč</t>
  </si>
  <si>
    <t>Kalus</t>
  </si>
  <si>
    <t>Bělocký</t>
  </si>
  <si>
    <t>Kupka</t>
  </si>
  <si>
    <t>Surma M. jun.</t>
  </si>
  <si>
    <t>Létal</t>
  </si>
  <si>
    <t>Tarielasvili</t>
  </si>
  <si>
    <t>Růčka</t>
  </si>
  <si>
    <t>Kaňák</t>
  </si>
  <si>
    <t>Vyvial</t>
  </si>
  <si>
    <t>Surma Martin jun.</t>
  </si>
  <si>
    <t>137.</t>
  </si>
  <si>
    <t>138.</t>
  </si>
  <si>
    <t>139.</t>
  </si>
  <si>
    <t>140.</t>
  </si>
  <si>
    <t>141.</t>
  </si>
  <si>
    <t>142.</t>
  </si>
  <si>
    <t>Štěpán</t>
  </si>
  <si>
    <t>Pro hráče s bonifikací +2 body</t>
  </si>
  <si>
    <t>1K</t>
  </si>
  <si>
    <t>Chlebek</t>
  </si>
  <si>
    <t>Sokol Dobrá</t>
  </si>
  <si>
    <t>143.</t>
  </si>
  <si>
    <t xml:space="preserve">Kalus </t>
  </si>
  <si>
    <t>Surma M.jun.</t>
  </si>
  <si>
    <t>Křížová tabulka odehraných partií</t>
  </si>
  <si>
    <t>Body s ELO</t>
  </si>
  <si>
    <t>hráči</t>
  </si>
  <si>
    <t>barevná zóna partií odehraných proti hráčům bez os.koeficientu - výsledky partií nejdou hráčům s FELO k zápočtu na FRL</t>
  </si>
  <si>
    <t>Kaplanová Zdeňka</t>
  </si>
  <si>
    <t>144.</t>
  </si>
  <si>
    <t>Kaplanová</t>
  </si>
  <si>
    <t>Kožusšník</t>
  </si>
  <si>
    <t>Surma Š</t>
  </si>
  <si>
    <t>Olšavský</t>
  </si>
  <si>
    <t>Olšavský Marek</t>
  </si>
  <si>
    <t>145.</t>
  </si>
  <si>
    <t>Remeš</t>
  </si>
  <si>
    <t>Sokol Brušperk</t>
  </si>
  <si>
    <t>146.</t>
  </si>
  <si>
    <t>Lacková Lus.</t>
  </si>
  <si>
    <t>Veronika Vančáková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</si>
</sst>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0.0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i/>
      <sz val="10"/>
      <name val="Segoe UI"/>
      <family val="2"/>
      <charset val="238"/>
    </font>
    <font>
      <sz val="11"/>
      <color rgb="FF00B050"/>
      <name val="Calibri"/>
      <family val="2"/>
      <charset val="238"/>
      <scheme val="minor"/>
    </font>
    <font>
      <i/>
      <sz val="9"/>
      <name val="Segoe UI"/>
      <family val="2"/>
      <charset val="238"/>
    </font>
    <font>
      <b/>
      <i/>
      <sz val="10"/>
      <color rgb="FF0070C0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  <font>
      <b/>
      <sz val="11"/>
      <name val="Segoe UI"/>
      <family val="2"/>
      <charset val="238"/>
    </font>
    <font>
      <sz val="12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66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2">
    <xf numFmtId="0" fontId="0" fillId="0" borderId="0" xfId="0"/>
    <xf numFmtId="0" fontId="0" fillId="0" borderId="3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/>
    <xf numFmtId="0" fontId="6" fillId="0" borderId="3" xfId="0" applyFont="1" applyBorder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6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/>
    </xf>
    <xf numFmtId="0" fontId="6" fillId="10" borderId="3" xfId="0" applyFont="1" applyFill="1" applyBorder="1" applyAlignment="1">
      <alignment horizontal="left"/>
    </xf>
    <xf numFmtId="0" fontId="6" fillId="10" borderId="3" xfId="0" applyFont="1" applyFill="1" applyBorder="1"/>
    <xf numFmtId="0" fontId="6" fillId="10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0" fillId="3" borderId="0" xfId="0" applyFill="1"/>
    <xf numFmtId="0" fontId="0" fillId="10" borderId="3" xfId="0" applyFill="1" applyBorder="1" applyAlignment="1">
      <alignment horizontal="center"/>
    </xf>
    <xf numFmtId="0" fontId="16" fillId="3" borderId="0" xfId="0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15" fillId="11" borderId="0" xfId="0" applyFont="1" applyFill="1" applyAlignment="1">
      <alignment horizontal="center"/>
    </xf>
    <xf numFmtId="0" fontId="17" fillId="11" borderId="0" xfId="0" applyFont="1" applyFill="1" applyAlignment="1">
      <alignment horizontal="center"/>
    </xf>
    <xf numFmtId="0" fontId="0" fillId="4" borderId="3" xfId="0" applyFill="1" applyBorder="1"/>
    <xf numFmtId="0" fontId="15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11" borderId="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21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3" borderId="0" xfId="0" applyFont="1" applyFill="1" applyAlignment="1">
      <alignment horizontal="right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22" fillId="11" borderId="3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4" fillId="3" borderId="0" xfId="0" applyFont="1" applyFill="1" applyAlignment="1">
      <alignment horizontal="center"/>
    </xf>
    <xf numFmtId="0" fontId="24" fillId="11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0" fontId="14" fillId="3" borderId="3" xfId="0" applyFont="1" applyFill="1" applyBorder="1" applyAlignment="1">
      <alignment horizontal="center"/>
    </xf>
    <xf numFmtId="0" fontId="14" fillId="6" borderId="3" xfId="0" applyFont="1" applyFill="1" applyBorder="1"/>
    <xf numFmtId="0" fontId="14" fillId="6" borderId="3" xfId="0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6" fillId="11" borderId="3" xfId="0" applyFont="1" applyFill="1" applyBorder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0" fillId="11" borderId="3" xfId="0" applyFill="1" applyBorder="1"/>
    <xf numFmtId="0" fontId="23" fillId="10" borderId="3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4" fillId="0" borderId="3" xfId="0" applyFont="1" applyBorder="1" applyAlignment="1">
      <alignment horizontal="center"/>
    </xf>
    <xf numFmtId="0" fontId="23" fillId="0" borderId="3" xfId="0" applyFont="1" applyBorder="1" applyAlignment="1">
      <alignment horizontal="right"/>
    </xf>
    <xf numFmtId="0" fontId="23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5" borderId="0" xfId="0" applyFont="1" applyFill="1" applyAlignment="1">
      <alignment horizontal="right"/>
    </xf>
    <xf numFmtId="0" fontId="23" fillId="3" borderId="0" xfId="0" applyFont="1" applyFill="1" applyAlignment="1">
      <alignment horizontal="center"/>
    </xf>
    <xf numFmtId="0" fontId="4" fillId="6" borderId="3" xfId="0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6" borderId="3" xfId="0" applyFont="1" applyFill="1" applyBorder="1" applyAlignment="1">
      <alignment horizontal="center"/>
    </xf>
    <xf numFmtId="0" fontId="27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11" borderId="3" xfId="0" applyFont="1" applyFill="1" applyBorder="1" applyAlignment="1">
      <alignment horizontal="center"/>
    </xf>
    <xf numFmtId="0" fontId="0" fillId="0" borderId="6" xfId="0" applyBorder="1"/>
    <xf numFmtId="0" fontId="0" fillId="6" borderId="6" xfId="0" applyFill="1" applyBorder="1"/>
    <xf numFmtId="0" fontId="22" fillId="0" borderId="3" xfId="0" applyFont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5" fillId="0" borderId="0" xfId="0" applyFont="1"/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1" xfId="0" applyFont="1" applyFill="1" applyBorder="1"/>
    <xf numFmtId="0" fontId="6" fillId="3" borderId="8" xfId="0" applyFont="1" applyFill="1" applyBorder="1"/>
    <xf numFmtId="1" fontId="6" fillId="3" borderId="3" xfId="0" applyNumberFormat="1" applyFont="1" applyFill="1" applyBorder="1" applyAlignment="1">
      <alignment horizontal="center"/>
    </xf>
    <xf numFmtId="0" fontId="29" fillId="0" borderId="0" xfId="0" applyFont="1"/>
    <xf numFmtId="0" fontId="28" fillId="0" borderId="0" xfId="0" applyFont="1"/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right"/>
    </xf>
    <xf numFmtId="0" fontId="28" fillId="0" borderId="3" xfId="0" applyFont="1" applyBorder="1" applyAlignment="1">
      <alignment horizontal="center"/>
    </xf>
    <xf numFmtId="0" fontId="28" fillId="0" borderId="3" xfId="0" applyFont="1" applyBorder="1"/>
    <xf numFmtId="0" fontId="31" fillId="5" borderId="3" xfId="0" applyFont="1" applyFill="1" applyBorder="1"/>
    <xf numFmtId="0" fontId="30" fillId="0" borderId="3" xfId="0" applyFont="1" applyBorder="1"/>
    <xf numFmtId="0" fontId="6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wrapText="1"/>
    </xf>
    <xf numFmtId="0" fontId="32" fillId="3" borderId="3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0" fontId="33" fillId="0" borderId="3" xfId="0" applyFont="1" applyBorder="1" applyAlignment="1">
      <alignment horizontal="center"/>
    </xf>
    <xf numFmtId="0" fontId="0" fillId="10" borderId="3" xfId="0" applyFill="1" applyBorder="1"/>
    <xf numFmtId="0" fontId="4" fillId="10" borderId="3" xfId="0" applyFont="1" applyFill="1" applyBorder="1"/>
    <xf numFmtId="0" fontId="0" fillId="0" borderId="2" xfId="0" applyBorder="1"/>
    <xf numFmtId="0" fontId="0" fillId="6" borderId="2" xfId="0" applyFill="1" applyBorder="1"/>
    <xf numFmtId="0" fontId="2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4" fillId="11" borderId="2" xfId="0" applyFont="1" applyFill="1" applyBorder="1" applyAlignment="1">
      <alignment horizontal="center"/>
    </xf>
    <xf numFmtId="0" fontId="27" fillId="11" borderId="2" xfId="0" applyFont="1" applyFill="1" applyBorder="1" applyAlignment="1">
      <alignment horizontal="center"/>
    </xf>
    <xf numFmtId="0" fontId="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12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35" fillId="3" borderId="3" xfId="0" applyFont="1" applyFill="1" applyBorder="1" applyAlignment="1">
      <alignment horizontal="center" wrapText="1"/>
    </xf>
    <xf numFmtId="0" fontId="35" fillId="3" borderId="3" xfId="0" applyFont="1" applyFill="1" applyBorder="1" applyAlignment="1">
      <alignment horizontal="center" vertical="center" wrapText="1"/>
    </xf>
    <xf numFmtId="0" fontId="4" fillId="6" borderId="2" xfId="0" applyFont="1" applyFill="1" applyBorder="1"/>
    <xf numFmtId="0" fontId="1" fillId="8" borderId="5" xfId="0" applyFont="1" applyFill="1" applyBorder="1"/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" fontId="0" fillId="12" borderId="3" xfId="0" applyNumberForma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 wrapText="1"/>
    </xf>
    <xf numFmtId="0" fontId="7" fillId="0" borderId="0" xfId="0" applyFont="1"/>
    <xf numFmtId="0" fontId="38" fillId="0" borderId="0" xfId="0" applyFont="1"/>
    <xf numFmtId="49" fontId="7" fillId="0" borderId="0" xfId="0" applyNumberFormat="1" applyFont="1" applyAlignment="1">
      <alignment horizontal="center"/>
    </xf>
    <xf numFmtId="0" fontId="39" fillId="0" borderId="0" xfId="0" applyFont="1"/>
    <xf numFmtId="14" fontId="40" fillId="5" borderId="0" xfId="0" applyNumberFormat="1" applyFont="1" applyFill="1"/>
    <xf numFmtId="49" fontId="41" fillId="0" borderId="0" xfId="0" applyNumberFormat="1" applyFont="1" applyAlignment="1">
      <alignment horizontal="center"/>
    </xf>
    <xf numFmtId="14" fontId="40" fillId="2" borderId="0" xfId="0" applyNumberFormat="1" applyFont="1" applyFill="1"/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/>
    </xf>
    <xf numFmtId="0" fontId="42" fillId="3" borderId="0" xfId="0" applyFont="1" applyFill="1"/>
    <xf numFmtId="0" fontId="7" fillId="0" borderId="3" xfId="0" applyFont="1" applyBorder="1"/>
    <xf numFmtId="0" fontId="41" fillId="3" borderId="3" xfId="0" applyFont="1" applyFill="1" applyBorder="1"/>
    <xf numFmtId="49" fontId="41" fillId="3" borderId="3" xfId="0" applyNumberFormat="1" applyFont="1" applyFill="1" applyBorder="1" applyAlignment="1">
      <alignment horizontal="center"/>
    </xf>
    <xf numFmtId="0" fontId="42" fillId="0" borderId="0" xfId="0" applyFont="1"/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 vertical="center"/>
    </xf>
    <xf numFmtId="0" fontId="43" fillId="0" borderId="0" xfId="0" applyFont="1"/>
    <xf numFmtId="0" fontId="7" fillId="0" borderId="3" xfId="0" applyFont="1" applyBorder="1" applyAlignment="1">
      <alignment horizontal="center"/>
    </xf>
    <xf numFmtId="0" fontId="41" fillId="0" borderId="3" xfId="0" applyFont="1" applyBorder="1"/>
    <xf numFmtId="0" fontId="6" fillId="3" borderId="3" xfId="0" applyFont="1" applyFill="1" applyBorder="1" applyAlignment="1">
      <alignment horizontal="center" vertical="center"/>
    </xf>
    <xf numFmtId="0" fontId="44" fillId="0" borderId="3" xfId="0" applyFont="1" applyBorder="1"/>
    <xf numFmtId="0" fontId="44" fillId="3" borderId="3" xfId="0" applyFont="1" applyFill="1" applyBorder="1" applyAlignment="1">
      <alignment horizontal="center"/>
    </xf>
    <xf numFmtId="0" fontId="44" fillId="6" borderId="3" xfId="0" applyFont="1" applyFill="1" applyBorder="1"/>
    <xf numFmtId="0" fontId="44" fillId="0" borderId="3" xfId="0" applyFont="1" applyBorder="1" applyAlignment="1">
      <alignment horizontal="center"/>
    </xf>
    <xf numFmtId="0" fontId="44" fillId="6" borderId="3" xfId="0" applyFont="1" applyFill="1" applyBorder="1" applyAlignment="1">
      <alignment horizontal="center"/>
    </xf>
    <xf numFmtId="0" fontId="45" fillId="0" borderId="3" xfId="0" applyFont="1" applyBorder="1" applyAlignment="1">
      <alignment horizontal="center"/>
    </xf>
    <xf numFmtId="164" fontId="30" fillId="6" borderId="3" xfId="0" applyNumberFormat="1" applyFont="1" applyFill="1" applyBorder="1"/>
    <xf numFmtId="0" fontId="4" fillId="3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7" fillId="3" borderId="0" xfId="0" applyFont="1" applyFill="1"/>
    <xf numFmtId="49" fontId="7" fillId="3" borderId="0" xfId="0" applyNumberFormat="1" applyFont="1" applyFill="1" applyAlignment="1">
      <alignment horizontal="center"/>
    </xf>
    <xf numFmtId="49" fontId="42" fillId="3" borderId="0" xfId="0" applyNumberFormat="1" applyFont="1" applyFill="1"/>
    <xf numFmtId="0" fontId="6" fillId="12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8" fillId="14" borderId="2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6" fillId="12" borderId="3" xfId="0" applyFont="1" applyFill="1" applyBorder="1"/>
    <xf numFmtId="0" fontId="46" fillId="3" borderId="3" xfId="0" applyFont="1" applyFill="1" applyBorder="1" applyAlignment="1">
      <alignment horizontal="center" vertical="center" wrapText="1"/>
    </xf>
    <xf numFmtId="0" fontId="6" fillId="15" borderId="3" xfId="0" applyFont="1" applyFill="1" applyBorder="1"/>
    <xf numFmtId="0" fontId="6" fillId="0" borderId="4" xfId="0" applyFont="1" applyBorder="1" applyAlignment="1">
      <alignment horizontal="left"/>
    </xf>
    <xf numFmtId="0" fontId="6" fillId="0" borderId="5" xfId="0" applyFont="1" applyBorder="1"/>
    <xf numFmtId="0" fontId="6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wrapText="1"/>
    </xf>
    <xf numFmtId="0" fontId="12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49" fontId="41" fillId="3" borderId="0" xfId="0" applyNumberFormat="1" applyFont="1" applyFill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26" fillId="11" borderId="2" xfId="0" applyFont="1" applyFill="1" applyBorder="1" applyAlignment="1">
      <alignment horizontal="center"/>
    </xf>
    <xf numFmtId="165" fontId="14" fillId="8" borderId="3" xfId="0" applyNumberFormat="1" applyFont="1" applyFill="1" applyBorder="1"/>
    <xf numFmtId="0" fontId="7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7" fillId="0" borderId="17" xfId="0" applyFont="1" applyBorder="1" applyAlignment="1">
      <alignment horizontal="center"/>
    </xf>
    <xf numFmtId="0" fontId="0" fillId="0" borderId="18" xfId="0" applyBorder="1"/>
    <xf numFmtId="0" fontId="47" fillId="0" borderId="19" xfId="0" applyFont="1" applyBorder="1"/>
    <xf numFmtId="165" fontId="14" fillId="2" borderId="18" xfId="0" applyNumberFormat="1" applyFont="1" applyFill="1" applyBorder="1"/>
    <xf numFmtId="165" fontId="14" fillId="0" borderId="20" xfId="0" applyNumberFormat="1" applyFont="1" applyBorder="1"/>
    <xf numFmtId="165" fontId="14" fillId="3" borderId="20" xfId="0" applyNumberFormat="1" applyFont="1" applyFill="1" applyBorder="1"/>
    <xf numFmtId="165" fontId="14" fillId="8" borderId="21" xfId="0" applyNumberFormat="1" applyFont="1" applyFill="1" applyBorder="1"/>
    <xf numFmtId="165" fontId="14" fillId="8" borderId="22" xfId="0" applyNumberFormat="1" applyFont="1" applyFill="1" applyBorder="1"/>
    <xf numFmtId="165" fontId="14" fillId="8" borderId="19" xfId="0" applyNumberFormat="1" applyFont="1" applyFill="1" applyBorder="1"/>
    <xf numFmtId="165" fontId="14" fillId="0" borderId="0" xfId="0" applyNumberFormat="1" applyFont="1"/>
    <xf numFmtId="165" fontId="14" fillId="0" borderId="23" xfId="0" applyNumberFormat="1" applyFont="1" applyBorder="1"/>
    <xf numFmtId="0" fontId="0" fillId="0" borderId="25" xfId="0" applyBorder="1"/>
    <xf numFmtId="0" fontId="47" fillId="0" borderId="26" xfId="0" applyFont="1" applyBorder="1"/>
    <xf numFmtId="165" fontId="1" fillId="2" borderId="25" xfId="0" applyNumberFormat="1" applyFont="1" applyFill="1" applyBorder="1"/>
    <xf numFmtId="165" fontId="1" fillId="0" borderId="9" xfId="0" applyNumberFormat="1" applyFont="1" applyBorder="1"/>
    <xf numFmtId="165" fontId="1" fillId="3" borderId="9" xfId="0" applyNumberFormat="1" applyFont="1" applyFill="1" applyBorder="1"/>
    <xf numFmtId="165" fontId="1" fillId="8" borderId="27" xfId="0" applyNumberFormat="1" applyFont="1" applyFill="1" applyBorder="1"/>
    <xf numFmtId="165" fontId="1" fillId="8" borderId="28" xfId="0" applyNumberFormat="1" applyFont="1" applyFill="1" applyBorder="1"/>
    <xf numFmtId="165" fontId="1" fillId="8" borderId="26" xfId="0" applyNumberFormat="1" applyFont="1" applyFill="1" applyBorder="1"/>
    <xf numFmtId="165" fontId="0" fillId="0" borderId="0" xfId="0" applyNumberFormat="1"/>
    <xf numFmtId="165" fontId="1" fillId="0" borderId="29" xfId="0" applyNumberFormat="1" applyFont="1" applyBorder="1"/>
    <xf numFmtId="0" fontId="0" fillId="0" borderId="32" xfId="0" applyBorder="1"/>
    <xf numFmtId="0" fontId="47" fillId="0" borderId="3" xfId="0" applyFont="1" applyBorder="1"/>
    <xf numFmtId="165" fontId="14" fillId="0" borderId="32" xfId="0" applyNumberFormat="1" applyFont="1" applyBorder="1"/>
    <xf numFmtId="165" fontId="14" fillId="2" borderId="1" xfId="0" applyNumberFormat="1" applyFont="1" applyFill="1" applyBorder="1"/>
    <xf numFmtId="165" fontId="14" fillId="0" borderId="1" xfId="0" applyNumberFormat="1" applyFont="1" applyBorder="1"/>
    <xf numFmtId="165" fontId="14" fillId="3" borderId="21" xfId="0" applyNumberFormat="1" applyFont="1" applyFill="1" applyBorder="1"/>
    <xf numFmtId="165" fontId="14" fillId="3" borderId="18" xfId="0" applyNumberFormat="1" applyFont="1" applyFill="1" applyBorder="1"/>
    <xf numFmtId="165" fontId="14" fillId="3" borderId="1" xfId="0" applyNumberFormat="1" applyFont="1" applyFill="1" applyBorder="1"/>
    <xf numFmtId="165" fontId="14" fillId="8" borderId="8" xfId="0" applyNumberFormat="1" applyFont="1" applyFill="1" applyBorder="1"/>
    <xf numFmtId="165" fontId="14" fillId="8" borderId="34" xfId="0" applyNumberFormat="1" applyFont="1" applyFill="1" applyBorder="1"/>
    <xf numFmtId="165" fontId="14" fillId="8" borderId="33" xfId="0" applyNumberFormat="1" applyFont="1" applyFill="1" applyBorder="1"/>
    <xf numFmtId="0" fontId="0" fillId="0" borderId="35" xfId="0" applyBorder="1"/>
    <xf numFmtId="0" fontId="47" fillId="0" borderId="9" xfId="0" applyFont="1" applyBorder="1"/>
    <xf numFmtId="165" fontId="1" fillId="0" borderId="35" xfId="0" applyNumberFormat="1" applyFont="1" applyBorder="1"/>
    <xf numFmtId="165" fontId="1" fillId="2" borderId="2" xfId="0" applyNumberFormat="1" applyFont="1" applyFill="1" applyBorder="1"/>
    <xf numFmtId="165" fontId="1" fillId="0" borderId="2" xfId="0" applyNumberFormat="1" applyFont="1" applyBorder="1"/>
    <xf numFmtId="165" fontId="1" fillId="3" borderId="27" xfId="0" applyNumberFormat="1" applyFont="1" applyFill="1" applyBorder="1"/>
    <xf numFmtId="165" fontId="1" fillId="3" borderId="25" xfId="0" applyNumberFormat="1" applyFont="1" applyFill="1" applyBorder="1"/>
    <xf numFmtId="165" fontId="14" fillId="0" borderId="18" xfId="0" applyNumberFormat="1" applyFont="1" applyBorder="1"/>
    <xf numFmtId="165" fontId="14" fillId="2" borderId="20" xfId="0" applyNumberFormat="1" applyFont="1" applyFill="1" applyBorder="1"/>
    <xf numFmtId="165" fontId="1" fillId="0" borderId="25" xfId="0" applyNumberFormat="1" applyFont="1" applyBorder="1"/>
    <xf numFmtId="165" fontId="1" fillId="2" borderId="9" xfId="0" applyNumberFormat="1" applyFont="1" applyFill="1" applyBorder="1"/>
    <xf numFmtId="165" fontId="14" fillId="3" borderId="8" xfId="0" applyNumberFormat="1" applyFont="1" applyFill="1" applyBorder="1"/>
    <xf numFmtId="165" fontId="1" fillId="3" borderId="2" xfId="0" applyNumberFormat="1" applyFont="1" applyFill="1" applyBorder="1"/>
    <xf numFmtId="165" fontId="1" fillId="3" borderId="38" xfId="0" applyNumberFormat="1" applyFont="1" applyFill="1" applyBorder="1"/>
    <xf numFmtId="165" fontId="14" fillId="3" borderId="32" xfId="0" applyNumberFormat="1" applyFont="1" applyFill="1" applyBorder="1"/>
    <xf numFmtId="165" fontId="1" fillId="3" borderId="35" xfId="0" applyNumberFormat="1" applyFont="1" applyFill="1" applyBorder="1"/>
    <xf numFmtId="165" fontId="14" fillId="3" borderId="19" xfId="0" applyNumberFormat="1" applyFont="1" applyFill="1" applyBorder="1"/>
    <xf numFmtId="165" fontId="1" fillId="3" borderId="26" xfId="0" applyNumberFormat="1" applyFont="1" applyFill="1" applyBorder="1"/>
    <xf numFmtId="0" fontId="47" fillId="3" borderId="1" xfId="0" applyFont="1" applyFill="1" applyBorder="1"/>
    <xf numFmtId="165" fontId="14" fillId="0" borderId="33" xfId="0" applyNumberFormat="1" applyFont="1" applyBorder="1"/>
    <xf numFmtId="165" fontId="1" fillId="0" borderId="31" xfId="0" applyNumberFormat="1" applyFont="1" applyBorder="1"/>
    <xf numFmtId="0" fontId="47" fillId="0" borderId="20" xfId="0" applyFont="1" applyBorder="1"/>
    <xf numFmtId="165" fontId="14" fillId="0" borderId="19" xfId="0" applyNumberFormat="1" applyFont="1" applyBorder="1"/>
    <xf numFmtId="165" fontId="1" fillId="0" borderId="26" xfId="0" applyNumberFormat="1" applyFont="1" applyBorder="1"/>
    <xf numFmtId="165" fontId="1" fillId="0" borderId="0" xfId="0" applyNumberFormat="1" applyFont="1"/>
    <xf numFmtId="165" fontId="14" fillId="2" borderId="19" xfId="0" applyNumberFormat="1" applyFont="1" applyFill="1" applyBorder="1"/>
    <xf numFmtId="165" fontId="1" fillId="2" borderId="26" xfId="0" applyNumberFormat="1" applyFont="1" applyFill="1" applyBorder="1"/>
    <xf numFmtId="165" fontId="14" fillId="8" borderId="20" xfId="0" applyNumberFormat="1" applyFont="1" applyFill="1" applyBorder="1"/>
    <xf numFmtId="165" fontId="1" fillId="8" borderId="9" xfId="0" applyNumberFormat="1" applyFont="1" applyFill="1" applyBorder="1"/>
    <xf numFmtId="0" fontId="47" fillId="3" borderId="3" xfId="0" applyFont="1" applyFill="1" applyBorder="1"/>
    <xf numFmtId="165" fontId="1" fillId="8" borderId="38" xfId="0" applyNumberFormat="1" applyFont="1" applyFill="1" applyBorder="1"/>
    <xf numFmtId="165" fontId="14" fillId="2" borderId="32" xfId="0" applyNumberFormat="1" applyFont="1" applyFill="1" applyBorder="1"/>
    <xf numFmtId="165" fontId="1" fillId="2" borderId="35" xfId="0" applyNumberFormat="1" applyFont="1" applyFill="1" applyBorder="1"/>
    <xf numFmtId="165" fontId="14" fillId="2" borderId="33" xfId="0" applyNumberFormat="1" applyFont="1" applyFill="1" applyBorder="1"/>
    <xf numFmtId="165" fontId="1" fillId="2" borderId="31" xfId="0" applyNumberFormat="1" applyFont="1" applyFill="1" applyBorder="1"/>
    <xf numFmtId="165" fontId="14" fillId="8" borderId="18" xfId="0" applyNumberFormat="1" applyFont="1" applyFill="1" applyBorder="1"/>
    <xf numFmtId="165" fontId="1" fillId="8" borderId="25" xfId="0" applyNumberFormat="1" applyFont="1" applyFill="1" applyBorder="1"/>
    <xf numFmtId="165" fontId="1" fillId="8" borderId="41" xfId="0" applyNumberFormat="1" applyFont="1" applyFill="1" applyBorder="1"/>
    <xf numFmtId="0" fontId="6" fillId="12" borderId="4" xfId="0" applyFont="1" applyFill="1" applyBorder="1"/>
    <xf numFmtId="0" fontId="10" fillId="3" borderId="3" xfId="0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center"/>
    </xf>
    <xf numFmtId="0" fontId="7" fillId="3" borderId="9" xfId="0" applyFont="1" applyFill="1" applyBorder="1"/>
    <xf numFmtId="49" fontId="7" fillId="3" borderId="9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7" fillId="3" borderId="1" xfId="0" applyFont="1" applyFill="1" applyBorder="1"/>
    <xf numFmtId="0" fontId="10" fillId="3" borderId="0" xfId="0" applyFont="1" applyFill="1" applyAlignment="1">
      <alignment horizontal="left" vertical="center" wrapText="1"/>
    </xf>
    <xf numFmtId="0" fontId="46" fillId="3" borderId="0" xfId="0" applyFont="1" applyFill="1" applyAlignment="1">
      <alignment horizontal="center" vertical="center" wrapText="1"/>
    </xf>
    <xf numFmtId="0" fontId="3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  <xf numFmtId="0" fontId="3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41" fillId="3" borderId="0" xfId="0" applyFont="1" applyFill="1"/>
    <xf numFmtId="0" fontId="42" fillId="0" borderId="9" xfId="0" applyFont="1" applyBorder="1"/>
    <xf numFmtId="0" fontId="7" fillId="15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165" fontId="28" fillId="0" borderId="28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165" fontId="28" fillId="0" borderId="39" xfId="0" applyNumberFormat="1" applyFont="1" applyBorder="1" applyAlignment="1">
      <alignment horizontal="center" vertical="center"/>
    </xf>
    <xf numFmtId="165" fontId="28" fillId="0" borderId="40" xfId="0" applyNumberFormat="1" applyFont="1" applyBorder="1" applyAlignment="1">
      <alignment horizontal="center" vertical="center"/>
    </xf>
    <xf numFmtId="165" fontId="28" fillId="0" borderId="24" xfId="0" applyNumberFormat="1" applyFont="1" applyBorder="1" applyAlignment="1">
      <alignment horizontal="center" vertical="center"/>
    </xf>
    <xf numFmtId="165" fontId="28" fillId="0" borderId="36" xfId="0" applyNumberFormat="1" applyFont="1" applyBorder="1" applyAlignment="1">
      <alignment horizontal="center" vertical="center"/>
    </xf>
    <xf numFmtId="165" fontId="28" fillId="0" borderId="37" xfId="0" applyNumberFormat="1" applyFont="1" applyBorder="1" applyAlignment="1">
      <alignment horizontal="center" vertical="center"/>
    </xf>
    <xf numFmtId="165" fontId="28" fillId="0" borderId="30" xfId="0" applyNumberFormat="1" applyFont="1" applyBorder="1" applyAlignment="1">
      <alignment horizontal="center" vertical="center"/>
    </xf>
    <xf numFmtId="49" fontId="18" fillId="11" borderId="2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0" fillId="11" borderId="3" xfId="0" applyFont="1" applyFill="1" applyBorder="1" applyAlignment="1">
      <alignment horizontal="center"/>
    </xf>
    <xf numFmtId="0" fontId="0" fillId="0" borderId="3" xfId="0" applyBorder="1"/>
    <xf numFmtId="0" fontId="8" fillId="7" borderId="3" xfId="0" applyFont="1" applyFill="1" applyBorder="1" applyAlignment="1">
      <alignment horizontal="center"/>
    </xf>
    <xf numFmtId="0" fontId="33" fillId="0" borderId="4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FF66"/>
      <color rgb="FFCCFF99"/>
      <color rgb="FFCCECFF"/>
      <color rgb="FFF0F4F4"/>
      <color rgb="FFFFFF99"/>
      <color rgb="FF008000"/>
      <color rgb="FFFFFF66"/>
      <color rgb="FF33CC33"/>
      <color rgb="FFFA8EE5"/>
      <color rgb="FFF7D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0"/>
  <sheetViews>
    <sheetView showGridLines="0" tabSelected="1" zoomScale="70" zoomScaleNormal="7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Q29" sqref="Q29"/>
    </sheetView>
  </sheetViews>
  <sheetFormatPr defaultRowHeight="15" outlineLevelCol="1" x14ac:dyDescent="0.25"/>
  <cols>
    <col min="1" max="1" width="7.140625" bestFit="1" customWidth="1"/>
    <col min="2" max="2" width="7.140625" customWidth="1"/>
    <col min="3" max="3" width="21.7109375" customWidth="1"/>
    <col min="4" max="4" width="6.7109375" customWidth="1"/>
    <col min="5" max="5" width="7.28515625" bestFit="1" customWidth="1"/>
    <col min="6" max="6" width="6.85546875" bestFit="1" customWidth="1"/>
    <col min="7" max="17" width="5.7109375" hidden="1" customWidth="1" outlineLevel="1"/>
    <col min="18" max="18" width="10.85546875" bestFit="1" customWidth="1" collapsed="1"/>
    <col min="20" max="20" width="5.7109375" bestFit="1" customWidth="1"/>
    <col min="21" max="21" width="2.7109375" customWidth="1"/>
    <col min="22" max="22" width="7.140625" style="172" bestFit="1" customWidth="1"/>
    <col min="23" max="24" width="7.140625" style="3" bestFit="1" customWidth="1"/>
  </cols>
  <sheetData>
    <row r="1" spans="1:24" ht="18.75" x14ac:dyDescent="0.3">
      <c r="C1" s="23"/>
      <c r="D1" s="176" t="s">
        <v>362</v>
      </c>
      <c r="G1" s="329" t="s">
        <v>318</v>
      </c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123"/>
      <c r="T1" s="26" t="s">
        <v>360</v>
      </c>
      <c r="V1" s="176" t="s">
        <v>362</v>
      </c>
      <c r="W1" s="176" t="s">
        <v>362</v>
      </c>
      <c r="X1" s="176" t="s">
        <v>362</v>
      </c>
    </row>
    <row r="2" spans="1:24" ht="17.25" x14ac:dyDescent="0.3">
      <c r="A2" s="26" t="s">
        <v>42</v>
      </c>
      <c r="B2" s="26" t="s">
        <v>121</v>
      </c>
      <c r="C2" s="25" t="s">
        <v>0</v>
      </c>
      <c r="D2" s="176" t="s">
        <v>399</v>
      </c>
      <c r="E2" s="26" t="s">
        <v>122</v>
      </c>
      <c r="F2" s="26" t="s">
        <v>34</v>
      </c>
      <c r="G2" s="124" t="s">
        <v>6</v>
      </c>
      <c r="H2" s="124" t="s">
        <v>7</v>
      </c>
      <c r="I2" s="124" t="s">
        <v>8</v>
      </c>
      <c r="J2" s="124" t="s">
        <v>9</v>
      </c>
      <c r="K2" s="124" t="s">
        <v>10</v>
      </c>
      <c r="L2" s="124" t="s">
        <v>11</v>
      </c>
      <c r="M2" s="124" t="s">
        <v>12</v>
      </c>
      <c r="N2" s="124" t="s">
        <v>13</v>
      </c>
      <c r="O2" s="124" t="s">
        <v>14</v>
      </c>
      <c r="P2" s="124" t="s">
        <v>15</v>
      </c>
      <c r="Q2" s="124" t="s">
        <v>16</v>
      </c>
      <c r="R2" s="26" t="s">
        <v>319</v>
      </c>
      <c r="T2" s="29" t="s">
        <v>361</v>
      </c>
      <c r="V2" s="176" t="s">
        <v>400</v>
      </c>
      <c r="W2" s="176" t="s">
        <v>401</v>
      </c>
      <c r="X2" s="176" t="s">
        <v>402</v>
      </c>
    </row>
    <row r="3" spans="1:24" ht="18.600000000000001" customHeight="1" x14ac:dyDescent="0.3">
      <c r="A3" s="27" t="s">
        <v>6</v>
      </c>
      <c r="B3" s="33">
        <v>2</v>
      </c>
      <c r="C3" s="140" t="s">
        <v>369</v>
      </c>
      <c r="D3" s="142">
        <v>1805</v>
      </c>
      <c r="E3" s="169">
        <v>1778</v>
      </c>
      <c r="F3" s="220">
        <v>10.5</v>
      </c>
      <c r="G3" s="125">
        <v>1661</v>
      </c>
      <c r="H3" s="125">
        <v>1596</v>
      </c>
      <c r="I3" s="125">
        <v>1453</v>
      </c>
      <c r="J3" s="125">
        <v>1664</v>
      </c>
      <c r="K3" s="125">
        <v>1681</v>
      </c>
      <c r="L3" s="125">
        <v>1826</v>
      </c>
      <c r="M3" s="125">
        <v>1727</v>
      </c>
      <c r="N3" s="125">
        <v>1404</v>
      </c>
      <c r="O3" s="125">
        <v>1596</v>
      </c>
      <c r="P3" s="126">
        <v>1727</v>
      </c>
      <c r="Q3" s="126">
        <v>1661</v>
      </c>
      <c r="R3" s="129">
        <f t="shared" ref="R3:R17" si="0">AVERAGE(G3:Q3)</f>
        <v>1636</v>
      </c>
      <c r="S3" s="34"/>
      <c r="T3" s="33">
        <v>2</v>
      </c>
      <c r="V3" s="178">
        <v>1833</v>
      </c>
      <c r="W3" s="178">
        <v>1916</v>
      </c>
      <c r="X3" s="178">
        <v>1941</v>
      </c>
    </row>
    <row r="4" spans="1:24" ht="18.600000000000001" customHeight="1" x14ac:dyDescent="0.3">
      <c r="A4" s="27" t="s">
        <v>7</v>
      </c>
      <c r="B4" s="33">
        <v>38</v>
      </c>
      <c r="C4" s="140" t="s">
        <v>240</v>
      </c>
      <c r="D4" s="142">
        <v>1727</v>
      </c>
      <c r="E4" s="181">
        <v>1758</v>
      </c>
      <c r="F4" s="220">
        <v>10</v>
      </c>
      <c r="G4" s="125">
        <v>1661</v>
      </c>
      <c r="H4" s="125">
        <v>1664</v>
      </c>
      <c r="I4" s="125">
        <v>1596</v>
      </c>
      <c r="J4" s="125">
        <v>1777</v>
      </c>
      <c r="K4" s="125">
        <v>1491</v>
      </c>
      <c r="L4" s="125">
        <v>1805</v>
      </c>
      <c r="M4" s="125">
        <v>1477</v>
      </c>
      <c r="N4" s="125">
        <v>1681</v>
      </c>
      <c r="O4" s="125">
        <v>1895</v>
      </c>
      <c r="P4" s="126">
        <v>1805</v>
      </c>
      <c r="Q4" s="126"/>
      <c r="R4" s="129">
        <f t="shared" si="0"/>
        <v>1685.2</v>
      </c>
      <c r="T4" s="33">
        <v>2</v>
      </c>
      <c r="V4" s="177">
        <v>1719</v>
      </c>
      <c r="W4" s="178">
        <v>1746</v>
      </c>
      <c r="X4" s="178">
        <v>1767</v>
      </c>
    </row>
    <row r="5" spans="1:24" ht="18.600000000000001" customHeight="1" x14ac:dyDescent="0.3">
      <c r="A5" s="27" t="s">
        <v>8</v>
      </c>
      <c r="B5" s="33">
        <v>7</v>
      </c>
      <c r="C5" s="140" t="s">
        <v>119</v>
      </c>
      <c r="D5" s="142">
        <v>1596</v>
      </c>
      <c r="E5" s="169">
        <v>1566</v>
      </c>
      <c r="F5" s="220">
        <v>9</v>
      </c>
      <c r="G5" s="127">
        <v>1805</v>
      </c>
      <c r="H5" s="127">
        <v>1826</v>
      </c>
      <c r="I5" s="127">
        <v>1477</v>
      </c>
      <c r="J5" s="127">
        <v>1681</v>
      </c>
      <c r="K5" s="127">
        <v>1727</v>
      </c>
      <c r="L5" s="127">
        <v>1777</v>
      </c>
      <c r="M5" s="127">
        <v>1404</v>
      </c>
      <c r="N5" s="127">
        <v>1826</v>
      </c>
      <c r="O5" s="127">
        <v>1805</v>
      </c>
      <c r="P5" s="127">
        <v>1895</v>
      </c>
      <c r="Q5" s="128">
        <v>1681</v>
      </c>
      <c r="R5" s="129">
        <f t="shared" si="0"/>
        <v>1718.5454545454545</v>
      </c>
      <c r="S5" s="34"/>
      <c r="T5" s="33">
        <v>2</v>
      </c>
      <c r="V5" s="178">
        <v>1680</v>
      </c>
      <c r="W5" s="178">
        <v>1722</v>
      </c>
      <c r="X5" s="177">
        <v>1706</v>
      </c>
    </row>
    <row r="6" spans="1:24" ht="18.600000000000001" customHeight="1" x14ac:dyDescent="0.3">
      <c r="A6" s="27" t="s">
        <v>9</v>
      </c>
      <c r="B6" s="33">
        <v>6</v>
      </c>
      <c r="C6" s="140" t="s">
        <v>372</v>
      </c>
      <c r="D6" s="142">
        <v>1661</v>
      </c>
      <c r="E6" s="169">
        <v>1543</v>
      </c>
      <c r="F6" s="220">
        <v>8.5</v>
      </c>
      <c r="G6" s="125">
        <v>1805</v>
      </c>
      <c r="H6" s="125">
        <v>1404</v>
      </c>
      <c r="I6" s="125">
        <v>1826</v>
      </c>
      <c r="J6" s="125">
        <v>1727</v>
      </c>
      <c r="K6" s="125">
        <v>1303</v>
      </c>
      <c r="L6" s="125">
        <v>1272</v>
      </c>
      <c r="M6" s="125">
        <v>1681</v>
      </c>
      <c r="N6" s="125">
        <v>1777</v>
      </c>
      <c r="O6" s="125">
        <v>1316</v>
      </c>
      <c r="P6" s="125">
        <v>1681</v>
      </c>
      <c r="Q6" s="126">
        <v>1805</v>
      </c>
      <c r="R6" s="129">
        <f t="shared" si="0"/>
        <v>1599.7272727272727</v>
      </c>
      <c r="S6" s="34"/>
      <c r="T6" s="33">
        <v>2</v>
      </c>
      <c r="V6" s="178">
        <v>1675</v>
      </c>
      <c r="W6" s="177">
        <v>1664</v>
      </c>
      <c r="X6" s="178">
        <v>1697</v>
      </c>
    </row>
    <row r="7" spans="1:24" ht="18.600000000000001" customHeight="1" x14ac:dyDescent="0.3">
      <c r="A7" s="27" t="s">
        <v>10</v>
      </c>
      <c r="B7" s="33">
        <v>4</v>
      </c>
      <c r="C7" s="140" t="s">
        <v>438</v>
      </c>
      <c r="D7" s="142">
        <v>1681</v>
      </c>
      <c r="E7" s="181">
        <v>1812</v>
      </c>
      <c r="F7" s="220">
        <v>8.5</v>
      </c>
      <c r="G7" s="125">
        <v>1456</v>
      </c>
      <c r="H7" s="125">
        <v>1777</v>
      </c>
      <c r="I7" s="125">
        <v>1491</v>
      </c>
      <c r="J7" s="125">
        <v>1596</v>
      </c>
      <c r="K7" s="125">
        <v>1805</v>
      </c>
      <c r="L7" s="125">
        <v>1404</v>
      </c>
      <c r="M7" s="125">
        <v>1661</v>
      </c>
      <c r="N7" s="126">
        <v>1364</v>
      </c>
      <c r="O7" s="125">
        <v>1727</v>
      </c>
      <c r="P7" s="125">
        <v>1661</v>
      </c>
      <c r="Q7" s="126">
        <v>1596</v>
      </c>
      <c r="R7" s="129">
        <f t="shared" si="0"/>
        <v>1594.3636363636363</v>
      </c>
      <c r="T7" s="33">
        <v>2</v>
      </c>
      <c r="V7" s="178">
        <v>1703</v>
      </c>
      <c r="W7" s="177">
        <v>1687</v>
      </c>
      <c r="X7" s="178">
        <v>1689</v>
      </c>
    </row>
    <row r="8" spans="1:24" ht="18.600000000000001" customHeight="1" x14ac:dyDescent="0.3">
      <c r="A8" s="27" t="s">
        <v>11</v>
      </c>
      <c r="B8" s="33">
        <v>1</v>
      </c>
      <c r="C8" s="140" t="s">
        <v>179</v>
      </c>
      <c r="D8" s="142">
        <v>1826</v>
      </c>
      <c r="E8" s="169">
        <v>1589</v>
      </c>
      <c r="F8" s="220">
        <v>8.5</v>
      </c>
      <c r="G8" s="125">
        <v>1404</v>
      </c>
      <c r="H8" s="125">
        <v>1195</v>
      </c>
      <c r="I8" s="125">
        <v>1661</v>
      </c>
      <c r="J8" s="125">
        <v>1491</v>
      </c>
      <c r="K8" s="125">
        <v>1404</v>
      </c>
      <c r="L8" s="125">
        <v>1805</v>
      </c>
      <c r="M8" s="125">
        <v>1453</v>
      </c>
      <c r="N8" s="126">
        <v>1596</v>
      </c>
      <c r="O8" s="126">
        <v>1596</v>
      </c>
      <c r="P8" s="125">
        <v>1453</v>
      </c>
      <c r="Q8" s="126"/>
      <c r="R8" s="129">
        <f t="shared" si="0"/>
        <v>1505.8</v>
      </c>
      <c r="S8" s="34"/>
      <c r="T8" s="33">
        <v>2</v>
      </c>
      <c r="V8" s="177">
        <v>1759</v>
      </c>
      <c r="W8" s="178">
        <v>1804</v>
      </c>
      <c r="X8" s="179">
        <v>1804</v>
      </c>
    </row>
    <row r="9" spans="1:24" ht="18.600000000000001" customHeight="1" x14ac:dyDescent="0.3">
      <c r="A9" s="27" t="s">
        <v>12</v>
      </c>
      <c r="B9" s="33">
        <v>12</v>
      </c>
      <c r="C9" s="140" t="s">
        <v>404</v>
      </c>
      <c r="D9" s="142">
        <v>1404</v>
      </c>
      <c r="E9" s="168">
        <v>1343</v>
      </c>
      <c r="F9" s="220">
        <v>8</v>
      </c>
      <c r="G9" s="125">
        <v>1826</v>
      </c>
      <c r="H9" s="125">
        <v>1661</v>
      </c>
      <c r="I9" s="125">
        <v>1115</v>
      </c>
      <c r="J9" s="125">
        <v>1364</v>
      </c>
      <c r="K9" s="125">
        <v>1826</v>
      </c>
      <c r="L9" s="125">
        <v>1681</v>
      </c>
      <c r="M9" s="125">
        <v>1596</v>
      </c>
      <c r="N9" s="126">
        <v>1805</v>
      </c>
      <c r="O9" s="125">
        <v>1364</v>
      </c>
      <c r="P9" s="125">
        <v>1456</v>
      </c>
      <c r="Q9" s="125">
        <v>1453</v>
      </c>
      <c r="R9" s="129">
        <f t="shared" si="0"/>
        <v>1558.8181818181818</v>
      </c>
      <c r="S9" s="34"/>
      <c r="T9" s="33">
        <v>2</v>
      </c>
      <c r="U9" s="157"/>
      <c r="V9" s="178">
        <v>1470</v>
      </c>
      <c r="W9" s="178">
        <v>1518</v>
      </c>
      <c r="X9" s="178">
        <v>1544</v>
      </c>
    </row>
    <row r="10" spans="1:24" ht="18.600000000000001" customHeight="1" x14ac:dyDescent="0.3">
      <c r="A10" s="27" t="s">
        <v>13</v>
      </c>
      <c r="B10" s="33">
        <v>11</v>
      </c>
      <c r="C10" s="140" t="s">
        <v>136</v>
      </c>
      <c r="D10" s="142">
        <v>1453</v>
      </c>
      <c r="E10" s="168">
        <v>1480</v>
      </c>
      <c r="F10" s="220">
        <v>8</v>
      </c>
      <c r="G10" s="125">
        <v>1477</v>
      </c>
      <c r="H10" s="125">
        <v>1044</v>
      </c>
      <c r="I10" s="125">
        <v>1805</v>
      </c>
      <c r="J10" s="125">
        <v>1303</v>
      </c>
      <c r="K10" s="125">
        <v>1136</v>
      </c>
      <c r="L10" s="221"/>
      <c r="M10" s="125">
        <v>1826</v>
      </c>
      <c r="N10" s="126">
        <v>1235</v>
      </c>
      <c r="O10" s="125">
        <v>1195</v>
      </c>
      <c r="P10" s="125">
        <v>1826</v>
      </c>
      <c r="Q10" s="126">
        <v>1404</v>
      </c>
      <c r="R10" s="129">
        <f t="shared" si="0"/>
        <v>1425.1</v>
      </c>
      <c r="S10" s="34"/>
      <c r="T10" s="33">
        <v>2</v>
      </c>
      <c r="V10" s="177">
        <v>1417</v>
      </c>
      <c r="W10" s="177">
        <v>1414</v>
      </c>
      <c r="X10" s="178">
        <v>1418</v>
      </c>
    </row>
    <row r="11" spans="1:24" ht="18.600000000000001" customHeight="1" x14ac:dyDescent="0.3">
      <c r="A11" s="27" t="s">
        <v>14</v>
      </c>
      <c r="B11" s="33">
        <v>41</v>
      </c>
      <c r="C11" s="140" t="s">
        <v>212</v>
      </c>
      <c r="D11" s="142">
        <v>1895</v>
      </c>
      <c r="E11" s="169">
        <v>1884</v>
      </c>
      <c r="F11" s="220">
        <v>7.5</v>
      </c>
      <c r="G11" s="221"/>
      <c r="H11" s="125">
        <v>1019</v>
      </c>
      <c r="I11" s="125">
        <v>1727</v>
      </c>
      <c r="J11" s="125">
        <v>1777</v>
      </c>
      <c r="K11" s="125">
        <v>1491</v>
      </c>
      <c r="L11" s="221"/>
      <c r="M11" s="125">
        <v>1596</v>
      </c>
      <c r="N11" s="126"/>
      <c r="O11" s="125"/>
      <c r="P11" s="125"/>
      <c r="Q11" s="126"/>
      <c r="R11" s="129">
        <f t="shared" si="0"/>
        <v>1522</v>
      </c>
      <c r="S11" s="34"/>
      <c r="T11" s="33">
        <v>2</v>
      </c>
      <c r="U11" s="157"/>
      <c r="V11" s="179">
        <v>1895</v>
      </c>
      <c r="W11" s="232">
        <v>1895</v>
      </c>
      <c r="X11" s="177">
        <v>1882</v>
      </c>
    </row>
    <row r="12" spans="1:24" ht="18.600000000000001" customHeight="1" x14ac:dyDescent="0.3">
      <c r="A12" s="27" t="s">
        <v>15</v>
      </c>
      <c r="B12" s="33">
        <v>3</v>
      </c>
      <c r="C12" s="140" t="s">
        <v>28</v>
      </c>
      <c r="D12" s="142">
        <v>1777</v>
      </c>
      <c r="E12" s="169">
        <v>1824</v>
      </c>
      <c r="F12" s="220">
        <v>7</v>
      </c>
      <c r="G12" s="125">
        <v>1375</v>
      </c>
      <c r="H12" s="125">
        <v>1664</v>
      </c>
      <c r="I12" s="125">
        <v>1681</v>
      </c>
      <c r="J12" s="125">
        <v>1456</v>
      </c>
      <c r="K12" s="125">
        <v>1727</v>
      </c>
      <c r="L12" s="125">
        <v>1596</v>
      </c>
      <c r="M12" s="125">
        <v>1316</v>
      </c>
      <c r="N12" s="126">
        <v>1661</v>
      </c>
      <c r="O12" s="125">
        <v>1895</v>
      </c>
      <c r="P12" s="125"/>
      <c r="Q12" s="126"/>
      <c r="R12" s="129">
        <f t="shared" si="0"/>
        <v>1596.7777777777778</v>
      </c>
      <c r="S12" s="34"/>
      <c r="T12" s="33">
        <v>2</v>
      </c>
      <c r="U12" s="157"/>
      <c r="V12" s="177">
        <v>1773</v>
      </c>
      <c r="W12" s="177">
        <v>1761</v>
      </c>
      <c r="X12" s="178">
        <v>1743</v>
      </c>
    </row>
    <row r="13" spans="1:24" ht="18.600000000000001" customHeight="1" x14ac:dyDescent="0.3">
      <c r="A13" s="27" t="s">
        <v>16</v>
      </c>
      <c r="B13" s="33">
        <v>9</v>
      </c>
      <c r="C13" s="140" t="s">
        <v>138</v>
      </c>
      <c r="D13" s="142">
        <v>1477</v>
      </c>
      <c r="E13" s="169">
        <v>1588</v>
      </c>
      <c r="F13" s="220">
        <v>7</v>
      </c>
      <c r="G13" s="125">
        <v>1453</v>
      </c>
      <c r="H13" s="125">
        <v>1596</v>
      </c>
      <c r="I13" s="125">
        <v>1491</v>
      </c>
      <c r="J13" s="125">
        <v>1272</v>
      </c>
      <c r="K13" s="125">
        <v>1195</v>
      </c>
      <c r="L13" s="125">
        <v>1235</v>
      </c>
      <c r="M13" s="125">
        <v>1241</v>
      </c>
      <c r="N13" s="126">
        <v>1727</v>
      </c>
      <c r="O13" s="125">
        <v>1456</v>
      </c>
      <c r="P13" s="125">
        <v>1241</v>
      </c>
      <c r="Q13" s="126">
        <v>1456</v>
      </c>
      <c r="R13" s="129">
        <f t="shared" si="0"/>
        <v>1396.6363636363637</v>
      </c>
      <c r="S13" s="34"/>
      <c r="T13" s="33">
        <v>2</v>
      </c>
      <c r="U13" s="157"/>
      <c r="V13" s="177">
        <v>1470</v>
      </c>
      <c r="W13" s="177">
        <v>1443</v>
      </c>
      <c r="X13" s="177">
        <v>1430</v>
      </c>
    </row>
    <row r="14" spans="1:24" ht="18.600000000000001" customHeight="1" x14ac:dyDescent="0.3">
      <c r="A14" s="27" t="s">
        <v>17</v>
      </c>
      <c r="B14" s="33">
        <v>10</v>
      </c>
      <c r="C14" s="140" t="s">
        <v>31</v>
      </c>
      <c r="D14" s="142">
        <v>1456</v>
      </c>
      <c r="E14" s="169">
        <v>1463</v>
      </c>
      <c r="F14" s="220">
        <v>6</v>
      </c>
      <c r="G14" s="125">
        <v>1303</v>
      </c>
      <c r="H14" s="125">
        <v>1681</v>
      </c>
      <c r="I14" s="221"/>
      <c r="J14" s="125">
        <v>1276</v>
      </c>
      <c r="K14" s="125">
        <v>1316</v>
      </c>
      <c r="L14" s="125">
        <v>1777</v>
      </c>
      <c r="M14" s="125">
        <v>1364</v>
      </c>
      <c r="N14" s="126">
        <v>1195</v>
      </c>
      <c r="O14" s="125">
        <v>1477</v>
      </c>
      <c r="P14" s="125">
        <v>1404</v>
      </c>
      <c r="Q14" s="126">
        <v>1477</v>
      </c>
      <c r="R14" s="129">
        <f t="shared" si="0"/>
        <v>1427</v>
      </c>
      <c r="S14" s="34"/>
      <c r="T14" s="33">
        <v>2</v>
      </c>
      <c r="V14" s="177">
        <v>1433</v>
      </c>
      <c r="W14" s="177">
        <v>1429</v>
      </c>
      <c r="X14" s="177">
        <v>1405</v>
      </c>
    </row>
    <row r="15" spans="1:24" ht="18.600000000000001" customHeight="1" x14ac:dyDescent="0.3">
      <c r="A15" s="27" t="s">
        <v>18</v>
      </c>
      <c r="B15" s="33">
        <v>8</v>
      </c>
      <c r="C15" s="140" t="s">
        <v>67</v>
      </c>
      <c r="D15" s="142">
        <v>1491</v>
      </c>
      <c r="E15" s="169">
        <v>1495</v>
      </c>
      <c r="F15" s="220">
        <v>5.5</v>
      </c>
      <c r="G15" s="125">
        <v>1477</v>
      </c>
      <c r="H15" s="125">
        <v>1681</v>
      </c>
      <c r="I15" s="125">
        <v>1826</v>
      </c>
      <c r="J15" s="125">
        <v>1235</v>
      </c>
      <c r="K15" s="125">
        <v>1316</v>
      </c>
      <c r="L15" s="125">
        <v>1727</v>
      </c>
      <c r="M15" s="125">
        <v>1115</v>
      </c>
      <c r="N15" s="126">
        <v>1125</v>
      </c>
      <c r="O15" s="125">
        <v>1895</v>
      </c>
      <c r="P15" s="125"/>
      <c r="Q15" s="126"/>
      <c r="R15" s="129">
        <f t="shared" si="0"/>
        <v>1488.5555555555557</v>
      </c>
      <c r="S15" s="34"/>
      <c r="T15" s="33">
        <v>2</v>
      </c>
      <c r="U15" s="157"/>
      <c r="V15" s="178">
        <v>1498</v>
      </c>
      <c r="W15" s="177">
        <v>1470</v>
      </c>
      <c r="X15" s="178">
        <v>1474</v>
      </c>
    </row>
    <row r="16" spans="1:24" ht="18.600000000000001" customHeight="1" x14ac:dyDescent="0.3">
      <c r="A16" s="27" t="s">
        <v>19</v>
      </c>
      <c r="B16" s="33">
        <v>5</v>
      </c>
      <c r="C16" s="140" t="s">
        <v>50</v>
      </c>
      <c r="D16" s="142">
        <v>1664</v>
      </c>
      <c r="E16" s="169">
        <v>1669</v>
      </c>
      <c r="F16" s="220">
        <v>5.5</v>
      </c>
      <c r="G16" s="125">
        <v>1316</v>
      </c>
      <c r="H16" s="125">
        <v>1777</v>
      </c>
      <c r="I16" s="125">
        <v>1303</v>
      </c>
      <c r="J16" s="125">
        <v>1805</v>
      </c>
      <c r="K16" s="125">
        <v>1727</v>
      </c>
      <c r="L16" s="125">
        <v>1195</v>
      </c>
      <c r="M16" s="125">
        <v>1195</v>
      </c>
      <c r="N16" s="126">
        <v>1272</v>
      </c>
      <c r="O16" s="125"/>
      <c r="P16" s="125"/>
      <c r="Q16" s="125"/>
      <c r="R16" s="129">
        <f t="shared" si="0"/>
        <v>1448.75</v>
      </c>
      <c r="S16" s="34"/>
      <c r="T16" s="33">
        <v>2</v>
      </c>
      <c r="V16" s="177">
        <v>1661</v>
      </c>
      <c r="W16" s="177">
        <v>1623</v>
      </c>
      <c r="X16" s="177">
        <v>1616</v>
      </c>
    </row>
    <row r="17" spans="1:26" ht="18.600000000000001" customHeight="1" x14ac:dyDescent="0.25">
      <c r="A17" s="27" t="s">
        <v>20</v>
      </c>
      <c r="B17" s="33">
        <v>37</v>
      </c>
      <c r="C17" s="144" t="s">
        <v>283</v>
      </c>
      <c r="D17" s="222">
        <v>1537</v>
      </c>
      <c r="E17" s="181">
        <v>0</v>
      </c>
      <c r="F17" s="220">
        <v>2</v>
      </c>
      <c r="G17" s="125">
        <v>1276</v>
      </c>
      <c r="H17" s="125">
        <v>1316</v>
      </c>
      <c r="I17" s="125"/>
      <c r="J17" s="125"/>
      <c r="K17" s="125"/>
      <c r="L17" s="125"/>
      <c r="M17" s="125"/>
      <c r="N17" s="126"/>
      <c r="O17" s="125"/>
      <c r="P17" s="125"/>
      <c r="Q17" s="125"/>
      <c r="R17" s="129">
        <f t="shared" si="0"/>
        <v>1296</v>
      </c>
      <c r="T17" s="33">
        <v>2</v>
      </c>
      <c r="V17" s="177">
        <v>1504</v>
      </c>
      <c r="W17" s="177">
        <v>1473</v>
      </c>
      <c r="X17" s="179">
        <v>1473</v>
      </c>
    </row>
    <row r="18" spans="1:26" ht="18.600000000000001" customHeight="1" x14ac:dyDescent="0.25">
      <c r="A18" s="6"/>
      <c r="B18" s="157"/>
      <c r="C18" s="320"/>
      <c r="D18" s="321"/>
      <c r="E18" s="322"/>
      <c r="F18" s="323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3"/>
      <c r="T18" s="157"/>
      <c r="V18" s="324"/>
      <c r="W18" s="324"/>
      <c r="X18" s="324"/>
    </row>
    <row r="19" spans="1:26" ht="18.600000000000001" customHeight="1" x14ac:dyDescent="0.3">
      <c r="A19" s="27" t="s">
        <v>21</v>
      </c>
      <c r="B19" s="215">
        <v>14</v>
      </c>
      <c r="C19" s="140" t="s">
        <v>328</v>
      </c>
      <c r="D19" s="142">
        <v>1364</v>
      </c>
      <c r="E19" s="181">
        <v>1359</v>
      </c>
      <c r="F19" s="220">
        <v>9</v>
      </c>
      <c r="G19" s="221"/>
      <c r="H19" s="221"/>
      <c r="I19" s="125">
        <v>1235</v>
      </c>
      <c r="J19" s="125">
        <v>1404</v>
      </c>
      <c r="K19" s="221"/>
      <c r="L19" s="126">
        <v>1456</v>
      </c>
      <c r="M19" s="125">
        <v>1681</v>
      </c>
      <c r="N19" s="125">
        <v>1276</v>
      </c>
      <c r="O19" s="125">
        <v>1404</v>
      </c>
      <c r="P19" s="125">
        <v>1235</v>
      </c>
      <c r="Q19" s="125">
        <v>1375</v>
      </c>
      <c r="R19" s="129">
        <f t="shared" ref="R19:R30" si="1">AVERAGE(G19:Q19)</f>
        <v>1383.25</v>
      </c>
      <c r="T19" s="215">
        <v>1</v>
      </c>
      <c r="V19" s="178">
        <v>1388</v>
      </c>
      <c r="W19" s="177">
        <v>1370</v>
      </c>
      <c r="X19" s="178">
        <v>1418</v>
      </c>
    </row>
    <row r="20" spans="1:26" ht="18.600000000000001" customHeight="1" x14ac:dyDescent="0.3">
      <c r="A20" s="27" t="s">
        <v>22</v>
      </c>
      <c r="B20" s="215">
        <v>22</v>
      </c>
      <c r="C20" s="140" t="s">
        <v>142</v>
      </c>
      <c r="D20" s="142">
        <v>1195</v>
      </c>
      <c r="E20" s="181">
        <v>1210</v>
      </c>
      <c r="F20" s="220">
        <v>7.5</v>
      </c>
      <c r="G20" s="221"/>
      <c r="H20" s="125">
        <v>1826</v>
      </c>
      <c r="I20" s="221"/>
      <c r="J20" s="125">
        <v>1235</v>
      </c>
      <c r="K20" s="125">
        <v>1477</v>
      </c>
      <c r="L20" s="125">
        <v>1664</v>
      </c>
      <c r="M20" s="125">
        <v>1664</v>
      </c>
      <c r="N20" s="125">
        <v>1456</v>
      </c>
      <c r="O20" s="125">
        <v>1453</v>
      </c>
      <c r="P20" s="125">
        <v>1316</v>
      </c>
      <c r="Q20" s="125"/>
      <c r="R20" s="129">
        <f t="shared" si="1"/>
        <v>1511.375</v>
      </c>
      <c r="T20" s="215">
        <v>1</v>
      </c>
      <c r="U20" s="157"/>
      <c r="V20" s="178">
        <v>1230</v>
      </c>
      <c r="W20" s="178">
        <v>1284</v>
      </c>
      <c r="X20" s="178">
        <v>1320</v>
      </c>
    </row>
    <row r="21" spans="1:26" ht="18.600000000000001" customHeight="1" x14ac:dyDescent="0.3">
      <c r="A21" s="27" t="s">
        <v>23</v>
      </c>
      <c r="B21" s="215">
        <v>15</v>
      </c>
      <c r="C21" s="140" t="s">
        <v>176</v>
      </c>
      <c r="D21" s="142">
        <v>1316</v>
      </c>
      <c r="E21" s="180">
        <v>1396</v>
      </c>
      <c r="F21" s="220">
        <v>7</v>
      </c>
      <c r="G21" s="125">
        <v>1664</v>
      </c>
      <c r="H21" s="125">
        <v>1375</v>
      </c>
      <c r="I21" s="221"/>
      <c r="J21" s="125">
        <v>1537</v>
      </c>
      <c r="K21" s="125">
        <v>1456</v>
      </c>
      <c r="L21" s="125">
        <v>1491</v>
      </c>
      <c r="M21" s="125">
        <v>1777</v>
      </c>
      <c r="N21" s="125">
        <v>1303</v>
      </c>
      <c r="O21" s="125">
        <v>1661</v>
      </c>
      <c r="P21" s="125">
        <v>1195</v>
      </c>
      <c r="Q21" s="125">
        <v>1235</v>
      </c>
      <c r="R21" s="129">
        <f t="shared" si="1"/>
        <v>1469.4</v>
      </c>
      <c r="S21" s="34"/>
      <c r="T21" s="215">
        <v>1</v>
      </c>
      <c r="U21" s="157"/>
      <c r="V21" s="178">
        <v>1325</v>
      </c>
      <c r="W21" s="178">
        <v>1349</v>
      </c>
      <c r="X21" s="177">
        <v>1343</v>
      </c>
    </row>
    <row r="22" spans="1:26" ht="18.600000000000001" customHeight="1" x14ac:dyDescent="0.3">
      <c r="A22" s="27" t="s">
        <v>24</v>
      </c>
      <c r="B22" s="215">
        <v>21</v>
      </c>
      <c r="C22" s="140" t="s">
        <v>407</v>
      </c>
      <c r="D22" s="142">
        <v>1235</v>
      </c>
      <c r="E22" s="180">
        <v>1116</v>
      </c>
      <c r="F22" s="220">
        <v>7</v>
      </c>
      <c r="G22" s="221"/>
      <c r="H22" s="221"/>
      <c r="I22" s="125">
        <v>1364</v>
      </c>
      <c r="J22" s="125">
        <v>1195</v>
      </c>
      <c r="K22" s="125">
        <v>1491</v>
      </c>
      <c r="L22" s="125">
        <v>1477</v>
      </c>
      <c r="M22" s="125">
        <v>1241</v>
      </c>
      <c r="N22" s="125">
        <v>1453</v>
      </c>
      <c r="O22" s="221"/>
      <c r="P22" s="125">
        <v>1364</v>
      </c>
      <c r="Q22" s="125">
        <v>1316</v>
      </c>
      <c r="R22" s="129">
        <f t="shared" si="1"/>
        <v>1362.625</v>
      </c>
      <c r="T22" s="215">
        <v>1</v>
      </c>
      <c r="V22" s="232">
        <v>1235</v>
      </c>
      <c r="W22" s="178">
        <v>1257</v>
      </c>
      <c r="X22" s="178">
        <v>1275</v>
      </c>
    </row>
    <row r="23" spans="1:26" ht="18.600000000000001" customHeight="1" x14ac:dyDescent="0.3">
      <c r="A23" s="27" t="s">
        <v>25</v>
      </c>
      <c r="B23" s="215">
        <v>18</v>
      </c>
      <c r="C23" s="140" t="s">
        <v>341</v>
      </c>
      <c r="D23" s="142">
        <v>1272</v>
      </c>
      <c r="E23" s="180">
        <v>1144</v>
      </c>
      <c r="F23" s="220">
        <v>7</v>
      </c>
      <c r="G23" s="125">
        <v>1044</v>
      </c>
      <c r="H23" s="221"/>
      <c r="I23" s="125">
        <v>1241</v>
      </c>
      <c r="J23" s="125">
        <v>1477</v>
      </c>
      <c r="K23" s="125">
        <v>1661</v>
      </c>
      <c r="L23" s="221"/>
      <c r="M23" s="126">
        <v>1664</v>
      </c>
      <c r="N23" s="125">
        <v>1125</v>
      </c>
      <c r="O23" s="221"/>
      <c r="P23" s="125">
        <v>1276</v>
      </c>
      <c r="Q23" s="126"/>
      <c r="R23" s="129">
        <f t="shared" si="1"/>
        <v>1355.4285714285713</v>
      </c>
      <c r="S23" s="34"/>
      <c r="T23" s="215">
        <v>1</v>
      </c>
      <c r="V23" s="177">
        <v>1259</v>
      </c>
      <c r="W23" s="178">
        <v>1286</v>
      </c>
      <c r="X23" s="178">
        <v>1340</v>
      </c>
    </row>
    <row r="24" spans="1:26" ht="18.600000000000001" customHeight="1" x14ac:dyDescent="0.3">
      <c r="A24" s="27" t="s">
        <v>37</v>
      </c>
      <c r="B24" s="215">
        <v>13</v>
      </c>
      <c r="C24" s="140" t="s">
        <v>111</v>
      </c>
      <c r="D24" s="142">
        <v>1375</v>
      </c>
      <c r="E24" s="169">
        <v>1407</v>
      </c>
      <c r="F24" s="220">
        <v>7</v>
      </c>
      <c r="G24" s="125">
        <v>1777</v>
      </c>
      <c r="H24" s="125">
        <v>1316</v>
      </c>
      <c r="I24" s="125">
        <v>1242</v>
      </c>
      <c r="J24" s="125">
        <v>1125</v>
      </c>
      <c r="K24" s="125">
        <v>1276</v>
      </c>
      <c r="L24" s="125">
        <v>1241</v>
      </c>
      <c r="M24" s="125">
        <v>1136</v>
      </c>
      <c r="N24" s="221"/>
      <c r="O24" s="125">
        <v>1303</v>
      </c>
      <c r="P24" s="125">
        <v>1276</v>
      </c>
      <c r="Q24" s="125">
        <v>1364</v>
      </c>
      <c r="R24" s="129">
        <f t="shared" si="1"/>
        <v>1305.5999999999999</v>
      </c>
      <c r="S24" s="34"/>
      <c r="T24" s="215">
        <v>1</v>
      </c>
      <c r="U24" s="157"/>
      <c r="V24" s="232">
        <v>1375</v>
      </c>
      <c r="W24" s="177">
        <v>1362</v>
      </c>
      <c r="X24" s="179">
        <v>1362</v>
      </c>
    </row>
    <row r="25" spans="1:26" ht="18.600000000000001" customHeight="1" x14ac:dyDescent="0.3">
      <c r="A25" s="27" t="s">
        <v>38</v>
      </c>
      <c r="B25" s="215">
        <v>16</v>
      </c>
      <c r="C25" s="140" t="s">
        <v>185</v>
      </c>
      <c r="D25" s="142">
        <v>1303</v>
      </c>
      <c r="E25" s="181">
        <v>1384</v>
      </c>
      <c r="F25" s="220">
        <v>6</v>
      </c>
      <c r="G25" s="125">
        <v>1456</v>
      </c>
      <c r="H25" s="125">
        <v>1019</v>
      </c>
      <c r="I25" s="125">
        <v>1664</v>
      </c>
      <c r="J25" s="125">
        <v>1453</v>
      </c>
      <c r="K25" s="125">
        <v>1661</v>
      </c>
      <c r="L25" s="125">
        <v>1276</v>
      </c>
      <c r="M25" s="221"/>
      <c r="N25" s="125">
        <v>1316</v>
      </c>
      <c r="O25" s="125">
        <v>1375</v>
      </c>
      <c r="P25" s="125">
        <v>1125</v>
      </c>
      <c r="Q25" s="125"/>
      <c r="R25" s="129">
        <f t="shared" si="1"/>
        <v>1371.6666666666667</v>
      </c>
      <c r="T25" s="215">
        <v>1</v>
      </c>
      <c r="V25" s="178">
        <v>1318</v>
      </c>
      <c r="W25" s="178">
        <v>1319</v>
      </c>
      <c r="X25" s="177">
        <v>1301</v>
      </c>
    </row>
    <row r="26" spans="1:26" ht="18.600000000000001" customHeight="1" x14ac:dyDescent="0.3">
      <c r="A26" s="27" t="s">
        <v>40</v>
      </c>
      <c r="B26" s="215">
        <v>17</v>
      </c>
      <c r="C26" s="140" t="s">
        <v>62</v>
      </c>
      <c r="D26" s="142">
        <v>1276</v>
      </c>
      <c r="E26" s="181">
        <v>0</v>
      </c>
      <c r="F26" s="220">
        <v>5.5</v>
      </c>
      <c r="G26" s="125">
        <v>1115</v>
      </c>
      <c r="H26" s="125">
        <v>1537</v>
      </c>
      <c r="I26" s="125">
        <v>1456</v>
      </c>
      <c r="J26" s="125">
        <v>1375</v>
      </c>
      <c r="K26" s="125">
        <v>1303</v>
      </c>
      <c r="L26" s="125">
        <v>1241</v>
      </c>
      <c r="M26" s="125">
        <v>1125</v>
      </c>
      <c r="N26" s="125">
        <v>1136</v>
      </c>
      <c r="O26" s="125">
        <v>1364</v>
      </c>
      <c r="P26" s="125">
        <v>1375</v>
      </c>
      <c r="Q26" s="126">
        <v>1272</v>
      </c>
      <c r="R26" s="129">
        <f t="shared" si="1"/>
        <v>1299.909090909091</v>
      </c>
      <c r="T26" s="215">
        <v>1</v>
      </c>
      <c r="V26" s="178">
        <v>1288</v>
      </c>
      <c r="W26" s="177">
        <v>1285</v>
      </c>
      <c r="X26" s="177">
        <v>1272</v>
      </c>
    </row>
    <row r="27" spans="1:26" ht="18.600000000000001" customHeight="1" x14ac:dyDescent="0.3">
      <c r="A27" s="27" t="s">
        <v>43</v>
      </c>
      <c r="B27" s="215">
        <v>20</v>
      </c>
      <c r="C27" s="140" t="s">
        <v>39</v>
      </c>
      <c r="D27" s="142">
        <v>1241</v>
      </c>
      <c r="E27" s="181">
        <v>1261</v>
      </c>
      <c r="F27" s="220">
        <v>5.5</v>
      </c>
      <c r="G27" s="125">
        <v>1019</v>
      </c>
      <c r="H27" s="125">
        <v>1272</v>
      </c>
      <c r="I27" s="125">
        <v>1136</v>
      </c>
      <c r="J27" s="221"/>
      <c r="K27" s="125">
        <v>1375</v>
      </c>
      <c r="L27" s="125">
        <v>1276</v>
      </c>
      <c r="M27" s="125">
        <v>1235</v>
      </c>
      <c r="N27" s="125">
        <v>1477</v>
      </c>
      <c r="O27" s="221"/>
      <c r="P27" s="125">
        <v>1136</v>
      </c>
      <c r="Q27" s="125">
        <v>1477</v>
      </c>
      <c r="R27" s="129">
        <f t="shared" si="1"/>
        <v>1267</v>
      </c>
      <c r="T27" s="215">
        <v>1</v>
      </c>
      <c r="U27" s="157"/>
      <c r="V27" s="177">
        <v>1236</v>
      </c>
      <c r="W27" s="178">
        <v>1238</v>
      </c>
      <c r="X27" s="177">
        <v>1221</v>
      </c>
    </row>
    <row r="28" spans="1:26" ht="18.600000000000001" customHeight="1" x14ac:dyDescent="0.3">
      <c r="A28" s="27" t="s">
        <v>44</v>
      </c>
      <c r="B28" s="215">
        <v>23</v>
      </c>
      <c r="C28" s="140" t="s">
        <v>347</v>
      </c>
      <c r="D28" s="142">
        <v>1136</v>
      </c>
      <c r="E28" s="181">
        <v>1177</v>
      </c>
      <c r="F28" s="220">
        <v>5</v>
      </c>
      <c r="G28" s="221"/>
      <c r="H28" s="221"/>
      <c r="I28" s="221"/>
      <c r="J28" s="125">
        <v>1241</v>
      </c>
      <c r="K28" s="125">
        <v>1453</v>
      </c>
      <c r="L28" s="221"/>
      <c r="M28" s="125">
        <v>1375</v>
      </c>
      <c r="N28" s="125">
        <v>1276</v>
      </c>
      <c r="O28" s="125">
        <v>1241</v>
      </c>
      <c r="P28" s="125"/>
      <c r="Q28" s="126"/>
      <c r="R28" s="129">
        <f t="shared" si="1"/>
        <v>1317.2</v>
      </c>
      <c r="T28" s="215">
        <v>1</v>
      </c>
      <c r="V28" s="177">
        <v>1122</v>
      </c>
      <c r="W28" s="178">
        <v>1142</v>
      </c>
      <c r="X28" s="178">
        <v>1170</v>
      </c>
    </row>
    <row r="29" spans="1:26" ht="18.600000000000001" customHeight="1" x14ac:dyDescent="0.3">
      <c r="A29" s="27" t="s">
        <v>45</v>
      </c>
      <c r="B29" s="215">
        <v>24</v>
      </c>
      <c r="C29" s="140" t="s">
        <v>371</v>
      </c>
      <c r="D29" s="142">
        <v>1125</v>
      </c>
      <c r="E29" s="180">
        <v>1235</v>
      </c>
      <c r="F29" s="220">
        <v>4.5</v>
      </c>
      <c r="G29" s="221"/>
      <c r="H29" s="125">
        <v>1242</v>
      </c>
      <c r="I29" s="125">
        <v>1044</v>
      </c>
      <c r="J29" s="125">
        <v>1375</v>
      </c>
      <c r="K29" s="221"/>
      <c r="L29" s="221"/>
      <c r="M29" s="125">
        <v>1276</v>
      </c>
      <c r="N29" s="125">
        <v>1491</v>
      </c>
      <c r="O29" s="125">
        <v>1272</v>
      </c>
      <c r="P29" s="125">
        <v>1303</v>
      </c>
      <c r="Q29" s="126"/>
      <c r="R29" s="129">
        <f t="shared" si="1"/>
        <v>1286.1428571428571</v>
      </c>
      <c r="T29" s="215">
        <v>1</v>
      </c>
      <c r="U29" s="157"/>
      <c r="V29" s="178">
        <v>1128</v>
      </c>
      <c r="W29" s="177">
        <v>1120</v>
      </c>
      <c r="X29" s="178">
        <v>1159</v>
      </c>
    </row>
    <row r="30" spans="1:26" ht="18.600000000000001" customHeight="1" x14ac:dyDescent="0.3">
      <c r="A30" s="27" t="s">
        <v>47</v>
      </c>
      <c r="B30" s="215">
        <v>19</v>
      </c>
      <c r="C30" s="140" t="s">
        <v>382</v>
      </c>
      <c r="D30" s="142">
        <v>1242</v>
      </c>
      <c r="E30" s="181">
        <v>0</v>
      </c>
      <c r="F30" s="220">
        <v>4</v>
      </c>
      <c r="G30" s="125">
        <v>1019</v>
      </c>
      <c r="H30" s="125">
        <v>1125</v>
      </c>
      <c r="I30" s="125">
        <v>1375</v>
      </c>
      <c r="J30" s="125">
        <v>1115</v>
      </c>
      <c r="K30" s="221"/>
      <c r="L30" s="125">
        <v>1115</v>
      </c>
      <c r="M30" s="221"/>
      <c r="N30" s="221"/>
      <c r="O30" s="221"/>
      <c r="P30" s="312"/>
      <c r="Q30" s="126"/>
      <c r="R30" s="129">
        <f t="shared" si="1"/>
        <v>1149.8</v>
      </c>
      <c r="T30" s="215">
        <v>1</v>
      </c>
      <c r="U30" s="157"/>
      <c r="V30" s="177">
        <v>1172</v>
      </c>
      <c r="W30" s="177">
        <v>1158</v>
      </c>
      <c r="X30" s="179">
        <v>1158</v>
      </c>
    </row>
    <row r="31" spans="1:26" ht="18.600000000000001" customHeight="1" x14ac:dyDescent="0.3">
      <c r="A31" s="157"/>
      <c r="B31" s="157"/>
      <c r="C31" s="227"/>
      <c r="D31" s="228"/>
      <c r="E31" s="322"/>
      <c r="F31" s="323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3"/>
      <c r="S31" s="34"/>
      <c r="T31" s="157"/>
      <c r="U31" s="157"/>
      <c r="V31" s="324"/>
      <c r="W31" s="324"/>
      <c r="X31" s="324"/>
      <c r="Y31" s="34"/>
      <c r="Z31" s="34"/>
    </row>
    <row r="32" spans="1:26" ht="18.600000000000001" customHeight="1" x14ac:dyDescent="0.25">
      <c r="A32" s="27" t="s">
        <v>48</v>
      </c>
      <c r="B32" s="139">
        <v>33</v>
      </c>
      <c r="C32" s="144" t="s">
        <v>410</v>
      </c>
      <c r="D32" s="222">
        <v>0</v>
      </c>
      <c r="E32" s="181">
        <v>0</v>
      </c>
      <c r="F32" s="220">
        <v>7</v>
      </c>
      <c r="G32" s="125">
        <v>1125</v>
      </c>
      <c r="H32" s="221"/>
      <c r="I32" s="125">
        <v>1364</v>
      </c>
      <c r="J32" s="221"/>
      <c r="K32" s="125">
        <v>1242</v>
      </c>
      <c r="L32" s="125">
        <v>1125</v>
      </c>
      <c r="M32" s="221"/>
      <c r="N32" s="221"/>
      <c r="O32" s="125">
        <v>1235</v>
      </c>
      <c r="P32" s="221"/>
      <c r="Q32" s="221"/>
      <c r="R32" s="129">
        <f t="shared" ref="R32:R45" si="2">AVERAGE(G32:Q32)</f>
        <v>1218.2</v>
      </c>
      <c r="T32" s="139">
        <v>0</v>
      </c>
      <c r="U32" s="157"/>
      <c r="V32" s="179">
        <v>0</v>
      </c>
      <c r="W32" s="232">
        <v>0</v>
      </c>
      <c r="X32" s="178">
        <v>1118</v>
      </c>
    </row>
    <row r="33" spans="1:24" ht="18.600000000000001" customHeight="1" x14ac:dyDescent="0.3">
      <c r="A33" s="27" t="s">
        <v>49</v>
      </c>
      <c r="B33" s="139">
        <v>29</v>
      </c>
      <c r="C33" s="140" t="s">
        <v>408</v>
      </c>
      <c r="D33" s="142">
        <v>0</v>
      </c>
      <c r="E33" s="180">
        <v>0</v>
      </c>
      <c r="F33" s="220">
        <v>7</v>
      </c>
      <c r="G33" s="125">
        <v>1195</v>
      </c>
      <c r="H33" s="125">
        <v>1272</v>
      </c>
      <c r="I33" s="221"/>
      <c r="J33" s="125">
        <v>1044</v>
      </c>
      <c r="K33" s="221"/>
      <c r="L33" s="125">
        <v>1044</v>
      </c>
      <c r="M33" s="125">
        <v>1272</v>
      </c>
      <c r="N33" s="221"/>
      <c r="O33" s="221"/>
      <c r="P33" s="221"/>
      <c r="Q33" s="221"/>
      <c r="R33" s="129">
        <f t="shared" si="2"/>
        <v>1165.4000000000001</v>
      </c>
      <c r="S33" s="34"/>
      <c r="T33" s="139">
        <v>0</v>
      </c>
      <c r="U33" s="157"/>
      <c r="V33" s="179">
        <v>0</v>
      </c>
      <c r="W33" s="178">
        <v>1198</v>
      </c>
      <c r="X33" s="177">
        <v>1164</v>
      </c>
    </row>
    <row r="34" spans="1:24" ht="18.600000000000001" customHeight="1" x14ac:dyDescent="0.3">
      <c r="A34" s="27" t="s">
        <v>91</v>
      </c>
      <c r="B34" s="139">
        <v>40</v>
      </c>
      <c r="C34" s="140" t="s">
        <v>480</v>
      </c>
      <c r="D34" s="142">
        <v>0</v>
      </c>
      <c r="E34" s="180">
        <v>0</v>
      </c>
      <c r="F34" s="220">
        <v>6.5</v>
      </c>
      <c r="G34" s="221"/>
      <c r="H34" s="221"/>
      <c r="I34" s="125">
        <v>1019</v>
      </c>
      <c r="J34" s="125">
        <v>1895</v>
      </c>
      <c r="K34" s="125">
        <v>1115</v>
      </c>
      <c r="L34" s="125">
        <v>1272</v>
      </c>
      <c r="M34" s="125">
        <v>1895</v>
      </c>
      <c r="N34" s="221"/>
      <c r="O34" s="221"/>
      <c r="P34" s="125"/>
      <c r="Q34" s="125"/>
      <c r="R34" s="129">
        <f t="shared" si="2"/>
        <v>1439.2</v>
      </c>
      <c r="S34" s="34"/>
      <c r="T34" s="139">
        <v>0</v>
      </c>
      <c r="U34" s="157"/>
      <c r="V34" s="178">
        <v>0</v>
      </c>
      <c r="W34" s="232">
        <v>0</v>
      </c>
      <c r="X34" s="76">
        <v>0</v>
      </c>
    </row>
    <row r="35" spans="1:24" ht="18.600000000000001" customHeight="1" x14ac:dyDescent="0.3">
      <c r="A35" s="27" t="s">
        <v>51</v>
      </c>
      <c r="B35" s="139">
        <v>25</v>
      </c>
      <c r="C35" s="140" t="s">
        <v>140</v>
      </c>
      <c r="D35" s="142">
        <v>1115</v>
      </c>
      <c r="E35" s="181">
        <v>0</v>
      </c>
      <c r="F35" s="220">
        <v>5.5</v>
      </c>
      <c r="G35" s="125">
        <v>1276</v>
      </c>
      <c r="H35" s="125">
        <v>1404</v>
      </c>
      <c r="I35" s="125">
        <v>1242</v>
      </c>
      <c r="J35" s="125">
        <v>1019</v>
      </c>
      <c r="K35" s="221"/>
      <c r="L35" s="125">
        <v>1242</v>
      </c>
      <c r="M35" s="125">
        <v>1491</v>
      </c>
      <c r="N35" s="221"/>
      <c r="O35" s="221"/>
      <c r="P35" s="125">
        <v>1044</v>
      </c>
      <c r="Q35" s="221"/>
      <c r="R35" s="129">
        <f t="shared" si="2"/>
        <v>1245.4285714285713</v>
      </c>
      <c r="T35" s="139">
        <v>0</v>
      </c>
      <c r="U35" s="157"/>
      <c r="V35" s="178">
        <v>1116</v>
      </c>
      <c r="W35" s="178">
        <v>1130</v>
      </c>
      <c r="X35" s="178">
        <v>1137</v>
      </c>
    </row>
    <row r="36" spans="1:24" ht="18.600000000000001" customHeight="1" x14ac:dyDescent="0.3">
      <c r="A36" s="27" t="s">
        <v>53</v>
      </c>
      <c r="B36" s="139">
        <v>35</v>
      </c>
      <c r="C36" s="140" t="s">
        <v>440</v>
      </c>
      <c r="D36" s="142">
        <v>0</v>
      </c>
      <c r="E36" s="181">
        <v>0</v>
      </c>
      <c r="F36" s="220">
        <v>5.5</v>
      </c>
      <c r="G36" s="221"/>
      <c r="H36" s="125">
        <v>1235</v>
      </c>
      <c r="I36" s="221"/>
      <c r="J36" s="221"/>
      <c r="K36" s="221"/>
      <c r="L36" s="125">
        <v>1115</v>
      </c>
      <c r="M36" s="221"/>
      <c r="N36" s="125">
        <v>1044</v>
      </c>
      <c r="O36" s="125">
        <v>1241</v>
      </c>
      <c r="P36" s="221"/>
      <c r="Q36" s="221"/>
      <c r="R36" s="129">
        <f t="shared" si="2"/>
        <v>1158.75</v>
      </c>
      <c r="T36" s="139">
        <v>0</v>
      </c>
      <c r="U36" s="157"/>
      <c r="V36" s="179">
        <v>0</v>
      </c>
      <c r="W36" s="232">
        <v>0</v>
      </c>
      <c r="X36" s="76">
        <v>0</v>
      </c>
    </row>
    <row r="37" spans="1:24" ht="18.600000000000001" customHeight="1" x14ac:dyDescent="0.3">
      <c r="A37" s="27" t="s">
        <v>54</v>
      </c>
      <c r="B37" s="139">
        <v>34</v>
      </c>
      <c r="C37" s="140" t="s">
        <v>439</v>
      </c>
      <c r="D37" s="142">
        <v>0</v>
      </c>
      <c r="E37" s="181">
        <v>0</v>
      </c>
      <c r="F37" s="220">
        <v>5</v>
      </c>
      <c r="G37" s="125">
        <v>1136</v>
      </c>
      <c r="H37" s="221"/>
      <c r="I37" s="125">
        <v>1195</v>
      </c>
      <c r="J37" s="221"/>
      <c r="K37" s="125">
        <v>1136</v>
      </c>
      <c r="L37" s="125">
        <v>1364</v>
      </c>
      <c r="M37" s="125">
        <v>1303</v>
      </c>
      <c r="N37" s="221"/>
      <c r="O37" s="221"/>
      <c r="P37" s="221"/>
      <c r="Q37" s="221"/>
      <c r="R37" s="129">
        <f t="shared" si="2"/>
        <v>1226.8</v>
      </c>
      <c r="T37" s="139">
        <v>0</v>
      </c>
      <c r="V37" s="232">
        <v>0</v>
      </c>
      <c r="W37" s="77">
        <v>0</v>
      </c>
      <c r="X37" s="178">
        <v>1147</v>
      </c>
    </row>
    <row r="38" spans="1:24" ht="18.600000000000001" customHeight="1" x14ac:dyDescent="0.3">
      <c r="A38" s="27" t="s">
        <v>55</v>
      </c>
      <c r="B38" s="139">
        <v>32</v>
      </c>
      <c r="C38" s="140" t="s">
        <v>409</v>
      </c>
      <c r="D38" s="142">
        <v>0</v>
      </c>
      <c r="E38" s="181">
        <v>0</v>
      </c>
      <c r="F38" s="220">
        <v>4.5</v>
      </c>
      <c r="G38" s="221"/>
      <c r="H38" s="125">
        <v>1136</v>
      </c>
      <c r="I38" s="125">
        <v>1453</v>
      </c>
      <c r="J38" s="221"/>
      <c r="K38" s="221"/>
      <c r="L38" s="221"/>
      <c r="M38" s="125">
        <v>1242</v>
      </c>
      <c r="N38" s="221"/>
      <c r="O38" s="221"/>
      <c r="P38" s="221"/>
      <c r="Q38" s="126">
        <v>1044</v>
      </c>
      <c r="R38" s="129">
        <f t="shared" si="2"/>
        <v>1218.75</v>
      </c>
      <c r="T38" s="139">
        <v>0</v>
      </c>
      <c r="U38" s="157"/>
      <c r="V38" s="179">
        <v>0</v>
      </c>
      <c r="W38" s="232">
        <v>0</v>
      </c>
      <c r="X38" s="76">
        <v>0</v>
      </c>
    </row>
    <row r="39" spans="1:24" ht="18.600000000000001" customHeight="1" x14ac:dyDescent="0.3">
      <c r="A39" s="27" t="s">
        <v>59</v>
      </c>
      <c r="B39" s="139">
        <v>31</v>
      </c>
      <c r="C39" s="140" t="s">
        <v>392</v>
      </c>
      <c r="D39" s="142">
        <v>0</v>
      </c>
      <c r="E39" s="181">
        <v>0</v>
      </c>
      <c r="F39" s="220">
        <v>4.5</v>
      </c>
      <c r="G39" s="125">
        <v>1136</v>
      </c>
      <c r="H39" s="125">
        <v>1235</v>
      </c>
      <c r="I39" s="221"/>
      <c r="J39" s="221"/>
      <c r="K39" s="221"/>
      <c r="L39" s="125">
        <v>1044</v>
      </c>
      <c r="M39" s="221"/>
      <c r="N39" s="125">
        <v>1044</v>
      </c>
      <c r="O39" s="125">
        <v>1242</v>
      </c>
      <c r="P39" s="221"/>
      <c r="Q39" s="126">
        <v>1115</v>
      </c>
      <c r="R39" s="129">
        <f t="shared" si="2"/>
        <v>1136</v>
      </c>
      <c r="T39" s="139">
        <v>0</v>
      </c>
      <c r="U39" s="157"/>
      <c r="V39" s="179">
        <v>0</v>
      </c>
      <c r="W39" s="232">
        <v>0</v>
      </c>
      <c r="X39" s="178">
        <v>1173</v>
      </c>
    </row>
    <row r="40" spans="1:24" ht="18.600000000000001" customHeight="1" x14ac:dyDescent="0.3">
      <c r="A40" s="27" t="s">
        <v>181</v>
      </c>
      <c r="B40" s="139">
        <v>30</v>
      </c>
      <c r="C40" s="140" t="s">
        <v>383</v>
      </c>
      <c r="D40" s="142">
        <v>0</v>
      </c>
      <c r="E40" s="180">
        <v>0</v>
      </c>
      <c r="F40" s="220">
        <v>4</v>
      </c>
      <c r="G40" s="221"/>
      <c r="H40" s="125">
        <v>1364</v>
      </c>
      <c r="I40" s="221"/>
      <c r="J40" s="221"/>
      <c r="K40" s="125">
        <v>1125</v>
      </c>
      <c r="L40" s="221"/>
      <c r="M40" s="125">
        <v>1375</v>
      </c>
      <c r="N40" s="125">
        <v>1115</v>
      </c>
      <c r="O40" s="221"/>
      <c r="P40" s="125"/>
      <c r="Q40" s="125"/>
      <c r="R40" s="129">
        <f t="shared" si="2"/>
        <v>1244.75</v>
      </c>
      <c r="T40" s="139">
        <v>0</v>
      </c>
      <c r="U40" s="157"/>
      <c r="V40" s="232">
        <v>0</v>
      </c>
      <c r="W40" s="232">
        <v>0</v>
      </c>
      <c r="X40" s="178">
        <v>1062</v>
      </c>
    </row>
    <row r="41" spans="1:24" ht="18.600000000000001" customHeight="1" x14ac:dyDescent="0.3">
      <c r="A41" s="27" t="s">
        <v>182</v>
      </c>
      <c r="B41" s="139">
        <v>36</v>
      </c>
      <c r="C41" s="140" t="s">
        <v>442</v>
      </c>
      <c r="D41" s="142">
        <v>0</v>
      </c>
      <c r="E41" s="181">
        <v>0</v>
      </c>
      <c r="F41" s="220">
        <v>4</v>
      </c>
      <c r="G41" s="125">
        <v>1316</v>
      </c>
      <c r="H41" s="221"/>
      <c r="I41" s="221"/>
      <c r="J41" s="221"/>
      <c r="K41" s="125">
        <v>1019</v>
      </c>
      <c r="L41" s="221"/>
      <c r="M41" s="221"/>
      <c r="N41" s="125">
        <v>1242</v>
      </c>
      <c r="O41" s="221"/>
      <c r="P41" s="221"/>
      <c r="Q41" s="221"/>
      <c r="R41" s="129">
        <f t="shared" si="2"/>
        <v>1192.3333333333333</v>
      </c>
      <c r="T41" s="139">
        <v>0</v>
      </c>
      <c r="U41" s="157"/>
      <c r="V41" s="179">
        <v>0</v>
      </c>
      <c r="W41" s="232">
        <v>0</v>
      </c>
      <c r="X41" s="178">
        <v>1058</v>
      </c>
    </row>
    <row r="42" spans="1:24" ht="18.600000000000001" customHeight="1" x14ac:dyDescent="0.3">
      <c r="A42" s="27" t="s">
        <v>183</v>
      </c>
      <c r="B42" s="139">
        <v>26</v>
      </c>
      <c r="C42" s="140" t="s">
        <v>335</v>
      </c>
      <c r="D42" s="142">
        <v>1044</v>
      </c>
      <c r="E42" s="180">
        <v>1119</v>
      </c>
      <c r="F42" s="220">
        <v>3</v>
      </c>
      <c r="G42" s="125">
        <v>1272</v>
      </c>
      <c r="H42" s="125">
        <v>1453</v>
      </c>
      <c r="I42" s="125">
        <v>1125</v>
      </c>
      <c r="J42" s="221"/>
      <c r="K42" s="221"/>
      <c r="L42" s="221"/>
      <c r="M42" s="221"/>
      <c r="N42" s="221"/>
      <c r="O42" s="221"/>
      <c r="P42" s="125">
        <v>1115</v>
      </c>
      <c r="Q42" s="221"/>
      <c r="R42" s="129">
        <f t="shared" si="2"/>
        <v>1241.25</v>
      </c>
      <c r="S42" s="34"/>
      <c r="T42" s="139">
        <v>0</v>
      </c>
      <c r="U42" s="157"/>
      <c r="V42" s="178">
        <v>1077</v>
      </c>
      <c r="W42" s="232">
        <v>1077</v>
      </c>
      <c r="X42" s="177">
        <v>1039</v>
      </c>
    </row>
    <row r="43" spans="1:24" ht="18.600000000000001" customHeight="1" x14ac:dyDescent="0.3">
      <c r="A43" s="27" t="s">
        <v>184</v>
      </c>
      <c r="B43" s="139">
        <v>39</v>
      </c>
      <c r="C43" s="140" t="s">
        <v>474</v>
      </c>
      <c r="D43" s="142">
        <v>0</v>
      </c>
      <c r="E43" s="180">
        <v>0</v>
      </c>
      <c r="F43" s="220">
        <v>2</v>
      </c>
      <c r="G43" s="221"/>
      <c r="H43" s="221"/>
      <c r="I43" s="221"/>
      <c r="J43" s="221"/>
      <c r="K43" s="221"/>
      <c r="L43" s="312"/>
      <c r="M43" s="221"/>
      <c r="N43" s="125"/>
      <c r="O43" s="125"/>
      <c r="P43" s="125"/>
      <c r="Q43" s="126"/>
      <c r="R43" s="129" t="e">
        <f t="shared" si="2"/>
        <v>#DIV/0!</v>
      </c>
      <c r="S43" s="34"/>
      <c r="T43" s="139">
        <v>0</v>
      </c>
      <c r="U43" s="157"/>
      <c r="V43" s="179">
        <v>0</v>
      </c>
      <c r="W43" s="232">
        <v>0</v>
      </c>
      <c r="X43" s="76">
        <v>0</v>
      </c>
    </row>
    <row r="44" spans="1:24" ht="18.600000000000001" customHeight="1" x14ac:dyDescent="0.3">
      <c r="A44" s="27" t="s">
        <v>186</v>
      </c>
      <c r="B44" s="139">
        <v>28</v>
      </c>
      <c r="C44" s="140" t="s">
        <v>128</v>
      </c>
      <c r="D44" s="142">
        <v>0</v>
      </c>
      <c r="E44" s="180">
        <v>0</v>
      </c>
      <c r="F44" s="220">
        <v>2</v>
      </c>
      <c r="G44" s="312"/>
      <c r="H44" s="221"/>
      <c r="I44" s="125">
        <v>1456</v>
      </c>
      <c r="J44" s="125">
        <v>1019</v>
      </c>
      <c r="K44" s="125">
        <v>1241</v>
      </c>
      <c r="L44" s="221"/>
      <c r="M44" s="125">
        <v>1242</v>
      </c>
      <c r="N44" s="221"/>
      <c r="O44" s="125"/>
      <c r="P44" s="125"/>
      <c r="Q44" s="126"/>
      <c r="R44" s="129">
        <f t="shared" si="2"/>
        <v>1239.5</v>
      </c>
      <c r="T44" s="139">
        <v>0</v>
      </c>
      <c r="U44" s="157"/>
      <c r="V44" s="179">
        <v>0</v>
      </c>
      <c r="W44" s="232">
        <v>0</v>
      </c>
      <c r="X44" s="76">
        <v>0</v>
      </c>
    </row>
    <row r="45" spans="1:24" ht="18.600000000000001" customHeight="1" x14ac:dyDescent="0.3">
      <c r="A45" s="27" t="s">
        <v>188</v>
      </c>
      <c r="B45" s="139">
        <v>27</v>
      </c>
      <c r="C45" s="140" t="s">
        <v>139</v>
      </c>
      <c r="D45" s="142">
        <v>1019</v>
      </c>
      <c r="E45" s="180">
        <v>1020</v>
      </c>
      <c r="F45" s="220">
        <v>1</v>
      </c>
      <c r="G45" s="125">
        <v>1242</v>
      </c>
      <c r="H45" s="125">
        <v>1303</v>
      </c>
      <c r="I45" s="125">
        <v>1241</v>
      </c>
      <c r="J45" s="221"/>
      <c r="K45" s="125">
        <v>1115</v>
      </c>
      <c r="L45" s="312"/>
      <c r="M45" s="221"/>
      <c r="N45" s="125">
        <v>1895</v>
      </c>
      <c r="O45" s="125"/>
      <c r="P45" s="125"/>
      <c r="Q45" s="126"/>
      <c r="R45" s="129">
        <f t="shared" si="2"/>
        <v>1359.2</v>
      </c>
      <c r="S45" s="34"/>
      <c r="T45" s="139">
        <v>0</v>
      </c>
      <c r="U45" s="157"/>
      <c r="V45" s="178">
        <v>1035</v>
      </c>
      <c r="W45" s="177">
        <v>1020</v>
      </c>
      <c r="X45" s="76">
        <v>1020</v>
      </c>
    </row>
    <row r="46" spans="1:24" ht="18.600000000000001" customHeight="1" x14ac:dyDescent="0.3">
      <c r="A46" s="6"/>
      <c r="B46" s="157"/>
      <c r="C46" s="158"/>
      <c r="D46" s="159"/>
      <c r="E46" s="160"/>
      <c r="F46" s="161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3"/>
      <c r="T46" s="157"/>
      <c r="U46" s="157"/>
    </row>
    <row r="47" spans="1:24" ht="17.25" x14ac:dyDescent="0.25">
      <c r="B47" s="2"/>
      <c r="C47" s="173" t="s">
        <v>120</v>
      </c>
      <c r="D47" s="166">
        <f>SUM(D3:D45)</f>
        <v>42708</v>
      </c>
      <c r="E47" s="24"/>
      <c r="F47" s="172">
        <f>SUM(F3:F46)</f>
        <v>248</v>
      </c>
      <c r="S47" s="3" t="s">
        <v>120</v>
      </c>
      <c r="T47" s="3">
        <f>SUM(T3:T30)</f>
        <v>42</v>
      </c>
      <c r="U47" s="3"/>
      <c r="V47" s="166">
        <f>SUM(V3:V45)</f>
        <v>42794</v>
      </c>
      <c r="W47" s="166">
        <f>SUM(W3:W45)</f>
        <v>44160</v>
      </c>
      <c r="X47" s="166">
        <f>SUM(X3:X45)</f>
        <v>49846</v>
      </c>
    </row>
    <row r="48" spans="1:24" ht="17.25" x14ac:dyDescent="0.25">
      <c r="C48" s="174" t="s">
        <v>363</v>
      </c>
      <c r="D48" s="175">
        <f>D47/29</f>
        <v>1472.6896551724137</v>
      </c>
      <c r="E48" s="24"/>
      <c r="V48" s="175">
        <f>V47/30</f>
        <v>1426.4666666666667</v>
      </c>
      <c r="W48" s="175">
        <f>W47/31</f>
        <v>1424.516129032258</v>
      </c>
      <c r="X48" s="175">
        <f t="shared" ref="X48" si="3">X47/25</f>
        <v>1993.84</v>
      </c>
    </row>
    <row r="49" spans="5:5" x14ac:dyDescent="0.25">
      <c r="E49" s="24"/>
    </row>
    <row r="50" spans="5:5" x14ac:dyDescent="0.25">
      <c r="E50" s="24"/>
    </row>
  </sheetData>
  <sortState xmlns:xlrd2="http://schemas.microsoft.com/office/spreadsheetml/2017/richdata2" ref="B3:X17">
    <sortCondition descending="1" ref="F3:F17"/>
    <sortCondition descending="1" ref="R3:R17"/>
  </sortState>
  <mergeCells count="1">
    <mergeCell ref="G1:Q1"/>
  </mergeCells>
  <pageMargins left="0.70866141732283472" right="0.70866141732283472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9"/>
  <sheetViews>
    <sheetView showGridLines="0" zoomScale="70" zoomScaleNormal="70" workbookViewId="0">
      <selection activeCell="K8" sqref="K8"/>
    </sheetView>
  </sheetViews>
  <sheetFormatPr defaultColWidth="8.7109375" defaultRowHeight="15.75" x14ac:dyDescent="0.25"/>
  <cols>
    <col min="1" max="1" width="4.140625" style="5" customWidth="1"/>
    <col min="2" max="2" width="7" style="6" customWidth="1"/>
    <col min="3" max="3" width="9" style="5" customWidth="1"/>
    <col min="4" max="4" width="22.85546875" style="30" customWidth="1"/>
    <col min="5" max="5" width="9.28515625" style="6" customWidth="1"/>
    <col min="6" max="6" width="11.28515625" style="6" customWidth="1"/>
    <col min="7" max="7" width="11.42578125" style="5" customWidth="1"/>
    <col min="8" max="8" width="21" style="5" customWidth="1"/>
    <col min="9" max="16384" width="8.7109375" style="5"/>
  </cols>
  <sheetData>
    <row r="1" spans="2:8" ht="18.75" x14ac:dyDescent="0.3">
      <c r="B1" s="23" t="s">
        <v>403</v>
      </c>
    </row>
    <row r="2" spans="2:8" ht="6" customHeight="1" x14ac:dyDescent="0.3">
      <c r="C2" s="23"/>
    </row>
    <row r="3" spans="2:8" ht="18.75" x14ac:dyDescent="0.3">
      <c r="C3" s="23"/>
      <c r="F3" s="223"/>
      <c r="G3" s="224" t="s">
        <v>441</v>
      </c>
      <c r="H3" s="225"/>
    </row>
    <row r="4" spans="2:8" ht="7.9" customHeight="1" x14ac:dyDescent="0.3">
      <c r="C4" s="23"/>
    </row>
    <row r="5" spans="2:8" s="32" customFormat="1" ht="47.25" x14ac:dyDescent="0.25">
      <c r="B5" s="31" t="s">
        <v>121</v>
      </c>
      <c r="C5" s="217" t="s">
        <v>405</v>
      </c>
      <c r="D5" s="218" t="s">
        <v>0</v>
      </c>
      <c r="E5" s="217" t="s">
        <v>406</v>
      </c>
      <c r="F5" s="219" t="s">
        <v>122</v>
      </c>
      <c r="G5" s="217" t="s">
        <v>133</v>
      </c>
      <c r="H5" s="219" t="s">
        <v>124</v>
      </c>
    </row>
    <row r="6" spans="2:8" s="32" customFormat="1" ht="17.25" x14ac:dyDescent="0.25">
      <c r="B6" s="31"/>
      <c r="C6" s="217"/>
      <c r="D6" s="218"/>
      <c r="E6" s="217"/>
      <c r="F6" s="219"/>
      <c r="G6" s="217"/>
      <c r="H6" s="219"/>
    </row>
    <row r="7" spans="2:8" ht="15.6" customHeight="1" x14ac:dyDescent="0.3">
      <c r="B7" s="143">
        <v>1</v>
      </c>
      <c r="C7" s="139">
        <v>2008</v>
      </c>
      <c r="D7" s="140" t="s">
        <v>179</v>
      </c>
      <c r="E7" s="142">
        <v>1826</v>
      </c>
      <c r="F7" s="169">
        <v>1589</v>
      </c>
      <c r="G7" s="143">
        <v>2</v>
      </c>
      <c r="H7" s="140" t="s">
        <v>125</v>
      </c>
    </row>
    <row r="8" spans="2:8" ht="15.6" customHeight="1" x14ac:dyDescent="0.3">
      <c r="B8" s="143">
        <v>2</v>
      </c>
      <c r="C8" s="139">
        <v>2006</v>
      </c>
      <c r="D8" s="140" t="s">
        <v>369</v>
      </c>
      <c r="E8" s="142">
        <v>1805</v>
      </c>
      <c r="F8" s="169">
        <v>1778</v>
      </c>
      <c r="G8" s="143">
        <v>2</v>
      </c>
      <c r="H8" s="140" t="s">
        <v>125</v>
      </c>
    </row>
    <row r="9" spans="2:8" ht="15.6" customHeight="1" x14ac:dyDescent="0.3">
      <c r="B9" s="143">
        <v>3</v>
      </c>
      <c r="C9" s="216">
        <v>1951</v>
      </c>
      <c r="D9" s="140" t="s">
        <v>28</v>
      </c>
      <c r="E9" s="142">
        <v>1777</v>
      </c>
      <c r="F9" s="169">
        <v>1824</v>
      </c>
      <c r="G9" s="143">
        <v>2</v>
      </c>
      <c r="H9" s="144" t="s">
        <v>125</v>
      </c>
    </row>
    <row r="10" spans="2:8" ht="15.6" customHeight="1" x14ac:dyDescent="0.3">
      <c r="B10" s="143">
        <v>4</v>
      </c>
      <c r="C10" s="216">
        <v>1970</v>
      </c>
      <c r="D10" s="140" t="s">
        <v>438</v>
      </c>
      <c r="E10" s="142">
        <v>1681</v>
      </c>
      <c r="F10" s="169">
        <v>1812</v>
      </c>
      <c r="G10" s="143">
        <v>2</v>
      </c>
      <c r="H10" s="144" t="s">
        <v>125</v>
      </c>
    </row>
    <row r="11" spans="2:8" ht="15.6" customHeight="1" x14ac:dyDescent="0.3">
      <c r="B11" s="143">
        <v>5</v>
      </c>
      <c r="C11" s="216">
        <v>1979</v>
      </c>
      <c r="D11" s="140" t="s">
        <v>50</v>
      </c>
      <c r="E11" s="142">
        <v>1664</v>
      </c>
      <c r="F11" s="169">
        <v>1669</v>
      </c>
      <c r="G11" s="143">
        <v>2</v>
      </c>
      <c r="H11" s="140" t="s">
        <v>125</v>
      </c>
    </row>
    <row r="12" spans="2:8" ht="15.6" customHeight="1" x14ac:dyDescent="0.3">
      <c r="B12" s="143">
        <v>6</v>
      </c>
      <c r="C12" s="139">
        <v>2006</v>
      </c>
      <c r="D12" s="140" t="s">
        <v>372</v>
      </c>
      <c r="E12" s="142">
        <v>1661</v>
      </c>
      <c r="F12" s="169">
        <v>1543</v>
      </c>
      <c r="G12" s="143">
        <v>2</v>
      </c>
      <c r="H12" s="140" t="s">
        <v>125</v>
      </c>
    </row>
    <row r="13" spans="2:8" ht="15.6" customHeight="1" x14ac:dyDescent="0.3">
      <c r="B13" s="143">
        <v>7</v>
      </c>
      <c r="C13" s="139">
        <v>2008</v>
      </c>
      <c r="D13" s="140" t="s">
        <v>119</v>
      </c>
      <c r="E13" s="142">
        <v>1596</v>
      </c>
      <c r="F13" s="169">
        <v>1566</v>
      </c>
      <c r="G13" s="143">
        <v>2</v>
      </c>
      <c r="H13" s="140" t="s">
        <v>125</v>
      </c>
    </row>
    <row r="14" spans="2:8" ht="15.6" customHeight="1" x14ac:dyDescent="0.3">
      <c r="B14" s="143">
        <v>8</v>
      </c>
      <c r="C14" s="216">
        <v>1970</v>
      </c>
      <c r="D14" s="140" t="s">
        <v>67</v>
      </c>
      <c r="E14" s="142">
        <v>1491</v>
      </c>
      <c r="F14" s="169">
        <v>1495</v>
      </c>
      <c r="G14" s="143">
        <v>2</v>
      </c>
      <c r="H14" s="140" t="s">
        <v>125</v>
      </c>
    </row>
    <row r="15" spans="2:8" ht="15.6" customHeight="1" x14ac:dyDescent="0.3">
      <c r="B15" s="143">
        <v>9</v>
      </c>
      <c r="C15" s="139">
        <v>2002</v>
      </c>
      <c r="D15" s="140" t="s">
        <v>138</v>
      </c>
      <c r="E15" s="142">
        <v>1477</v>
      </c>
      <c r="F15" s="169">
        <v>1588</v>
      </c>
      <c r="G15" s="143">
        <v>2</v>
      </c>
      <c r="H15" s="140" t="s">
        <v>125</v>
      </c>
    </row>
    <row r="16" spans="2:8" ht="15.6" customHeight="1" x14ac:dyDescent="0.3">
      <c r="B16" s="143">
        <v>10</v>
      </c>
      <c r="C16" s="216">
        <v>1947</v>
      </c>
      <c r="D16" s="140" t="s">
        <v>31</v>
      </c>
      <c r="E16" s="142">
        <v>1456</v>
      </c>
      <c r="F16" s="169">
        <v>1463</v>
      </c>
      <c r="G16" s="143">
        <v>2</v>
      </c>
      <c r="H16" s="140" t="s">
        <v>135</v>
      </c>
    </row>
    <row r="17" spans="2:8" ht="15.6" customHeight="1" x14ac:dyDescent="0.3">
      <c r="B17" s="143">
        <v>11</v>
      </c>
      <c r="C17" s="139">
        <v>2009</v>
      </c>
      <c r="D17" s="140" t="s">
        <v>136</v>
      </c>
      <c r="E17" s="142">
        <v>1453</v>
      </c>
      <c r="F17" s="168">
        <v>1480</v>
      </c>
      <c r="G17" s="143">
        <v>2</v>
      </c>
      <c r="H17" s="140" t="s">
        <v>125</v>
      </c>
    </row>
    <row r="18" spans="2:8" ht="15.6" customHeight="1" x14ac:dyDescent="0.3">
      <c r="B18" s="143">
        <v>12</v>
      </c>
      <c r="C18" s="139">
        <v>2012</v>
      </c>
      <c r="D18" s="140" t="s">
        <v>404</v>
      </c>
      <c r="E18" s="142">
        <v>1404</v>
      </c>
      <c r="F18" s="168">
        <v>1343</v>
      </c>
      <c r="G18" s="143">
        <v>2</v>
      </c>
      <c r="H18" s="140" t="s">
        <v>125</v>
      </c>
    </row>
    <row r="19" spans="2:8" ht="15.6" customHeight="1" x14ac:dyDescent="0.3">
      <c r="B19" s="143">
        <v>37</v>
      </c>
      <c r="C19" s="216">
        <v>1982</v>
      </c>
      <c r="D19" s="140" t="s">
        <v>283</v>
      </c>
      <c r="E19" s="142">
        <v>1537</v>
      </c>
      <c r="F19" s="139">
        <v>0</v>
      </c>
      <c r="G19" s="143">
        <v>2</v>
      </c>
      <c r="H19" s="141" t="s">
        <v>126</v>
      </c>
    </row>
    <row r="20" spans="2:8" ht="15.6" customHeight="1" x14ac:dyDescent="0.3">
      <c r="B20" s="143">
        <v>38</v>
      </c>
      <c r="C20" s="139">
        <v>2001</v>
      </c>
      <c r="D20" s="140" t="s">
        <v>240</v>
      </c>
      <c r="E20" s="142">
        <v>1727</v>
      </c>
      <c r="F20" s="169">
        <v>1758</v>
      </c>
      <c r="G20" s="143">
        <v>2</v>
      </c>
      <c r="H20" s="140" t="s">
        <v>466</v>
      </c>
    </row>
    <row r="21" spans="2:8" ht="15.6" customHeight="1" x14ac:dyDescent="0.3">
      <c r="B21" s="143">
        <v>41</v>
      </c>
      <c r="C21" s="216">
        <v>1964</v>
      </c>
      <c r="D21" s="140" t="s">
        <v>212</v>
      </c>
      <c r="E21" s="142">
        <v>1895</v>
      </c>
      <c r="F21" s="169">
        <v>1884</v>
      </c>
      <c r="G21" s="143">
        <v>2</v>
      </c>
      <c r="H21" s="140" t="s">
        <v>483</v>
      </c>
    </row>
    <row r="22" spans="2:8" ht="15.6" customHeight="1" x14ac:dyDescent="0.3">
      <c r="B22" s="226"/>
      <c r="C22" s="227"/>
      <c r="D22" s="228"/>
      <c r="E22" s="229"/>
      <c r="F22" s="157"/>
      <c r="G22" s="227"/>
      <c r="H22" s="227"/>
    </row>
    <row r="23" spans="2:8" ht="15.6" customHeight="1" x14ac:dyDescent="0.3">
      <c r="B23" s="214">
        <v>13</v>
      </c>
      <c r="C23" s="216">
        <v>1990</v>
      </c>
      <c r="D23" s="140" t="s">
        <v>111</v>
      </c>
      <c r="E23" s="142">
        <v>1375</v>
      </c>
      <c r="F23" s="169">
        <v>1407</v>
      </c>
      <c r="G23" s="215">
        <v>1</v>
      </c>
      <c r="H23" s="140" t="s">
        <v>125</v>
      </c>
    </row>
    <row r="24" spans="2:8" ht="15.6" customHeight="1" x14ac:dyDescent="0.3">
      <c r="B24" s="214">
        <v>14</v>
      </c>
      <c r="C24" s="139">
        <v>2010</v>
      </c>
      <c r="D24" s="140" t="s">
        <v>328</v>
      </c>
      <c r="E24" s="142">
        <v>1364</v>
      </c>
      <c r="F24" s="169">
        <v>1359</v>
      </c>
      <c r="G24" s="215">
        <v>1</v>
      </c>
      <c r="H24" s="140" t="s">
        <v>125</v>
      </c>
    </row>
    <row r="25" spans="2:8" ht="15.6" customHeight="1" x14ac:dyDescent="0.3">
      <c r="B25" s="214">
        <v>15</v>
      </c>
      <c r="C25" s="216">
        <v>1972</v>
      </c>
      <c r="D25" s="140" t="s">
        <v>176</v>
      </c>
      <c r="E25" s="142">
        <v>1316</v>
      </c>
      <c r="F25" s="169">
        <v>1396</v>
      </c>
      <c r="G25" s="215">
        <v>1</v>
      </c>
      <c r="H25" s="140" t="s">
        <v>125</v>
      </c>
    </row>
    <row r="26" spans="2:8" ht="15.6" customHeight="1" x14ac:dyDescent="0.3">
      <c r="B26" s="214">
        <v>16</v>
      </c>
      <c r="C26" s="216">
        <v>1975</v>
      </c>
      <c r="D26" s="140" t="s">
        <v>185</v>
      </c>
      <c r="E26" s="142">
        <v>1303</v>
      </c>
      <c r="F26" s="169">
        <v>1384</v>
      </c>
      <c r="G26" s="215">
        <v>1</v>
      </c>
      <c r="H26" s="140" t="s">
        <v>125</v>
      </c>
    </row>
    <row r="27" spans="2:8" ht="15.6" customHeight="1" x14ac:dyDescent="0.3">
      <c r="B27" s="214">
        <v>17</v>
      </c>
      <c r="C27" s="216">
        <v>1950</v>
      </c>
      <c r="D27" s="140" t="s">
        <v>62</v>
      </c>
      <c r="E27" s="142">
        <v>1276</v>
      </c>
      <c r="F27" s="169">
        <v>0</v>
      </c>
      <c r="G27" s="215">
        <v>1</v>
      </c>
      <c r="H27" s="141" t="s">
        <v>126</v>
      </c>
    </row>
    <row r="28" spans="2:8" ht="15.6" customHeight="1" x14ac:dyDescent="0.3">
      <c r="B28" s="214">
        <v>18</v>
      </c>
      <c r="C28" s="139">
        <v>2013</v>
      </c>
      <c r="D28" s="140" t="s">
        <v>341</v>
      </c>
      <c r="E28" s="142">
        <v>1272</v>
      </c>
      <c r="F28" s="168">
        <v>1144</v>
      </c>
      <c r="G28" s="215">
        <v>1</v>
      </c>
      <c r="H28" s="140" t="s">
        <v>125</v>
      </c>
    </row>
    <row r="29" spans="2:8" ht="15.6" customHeight="1" x14ac:dyDescent="0.3">
      <c r="B29" s="214">
        <v>19</v>
      </c>
      <c r="C29" s="216">
        <v>1972</v>
      </c>
      <c r="D29" s="140" t="s">
        <v>382</v>
      </c>
      <c r="E29" s="142">
        <v>1242</v>
      </c>
      <c r="F29" s="169">
        <v>0</v>
      </c>
      <c r="G29" s="215">
        <v>1</v>
      </c>
      <c r="H29" s="141" t="s">
        <v>126</v>
      </c>
    </row>
    <row r="30" spans="2:8" ht="15.6" customHeight="1" x14ac:dyDescent="0.3">
      <c r="B30" s="214">
        <v>20</v>
      </c>
      <c r="C30" s="216">
        <v>1959</v>
      </c>
      <c r="D30" s="140" t="s">
        <v>39</v>
      </c>
      <c r="E30" s="142">
        <v>1241</v>
      </c>
      <c r="F30" s="169">
        <v>1261</v>
      </c>
      <c r="G30" s="215">
        <v>1</v>
      </c>
      <c r="H30" s="141" t="s">
        <v>126</v>
      </c>
    </row>
    <row r="31" spans="2:8" ht="15.6" customHeight="1" x14ac:dyDescent="0.3">
      <c r="B31" s="214">
        <v>21</v>
      </c>
      <c r="C31" s="139">
        <v>2011</v>
      </c>
      <c r="D31" s="140" t="s">
        <v>407</v>
      </c>
      <c r="E31" s="142">
        <v>1235</v>
      </c>
      <c r="F31" s="169">
        <v>1116</v>
      </c>
      <c r="G31" s="215">
        <v>1</v>
      </c>
      <c r="H31" s="140" t="s">
        <v>125</v>
      </c>
    </row>
    <row r="32" spans="2:8" ht="15.6" customHeight="1" x14ac:dyDescent="0.3">
      <c r="B32" s="214">
        <v>22</v>
      </c>
      <c r="C32" s="139">
        <v>2012</v>
      </c>
      <c r="D32" s="140" t="s">
        <v>142</v>
      </c>
      <c r="E32" s="142">
        <v>1195</v>
      </c>
      <c r="F32" s="168">
        <v>1210</v>
      </c>
      <c r="G32" s="215">
        <v>1</v>
      </c>
      <c r="H32" s="140" t="s">
        <v>125</v>
      </c>
    </row>
    <row r="33" spans="2:8" ht="15.6" customHeight="1" x14ac:dyDescent="0.3">
      <c r="B33" s="214">
        <v>23</v>
      </c>
      <c r="C33" s="139">
        <v>2013</v>
      </c>
      <c r="D33" s="140" t="s">
        <v>347</v>
      </c>
      <c r="E33" s="142">
        <v>1136</v>
      </c>
      <c r="F33" s="169">
        <v>1177</v>
      </c>
      <c r="G33" s="215">
        <v>1</v>
      </c>
      <c r="H33" s="140" t="s">
        <v>125</v>
      </c>
    </row>
    <row r="34" spans="2:8" ht="15.6" customHeight="1" x14ac:dyDescent="0.3">
      <c r="B34" s="214">
        <v>24</v>
      </c>
      <c r="C34" s="139">
        <v>2010</v>
      </c>
      <c r="D34" s="140" t="s">
        <v>371</v>
      </c>
      <c r="E34" s="142">
        <v>1125</v>
      </c>
      <c r="F34" s="169">
        <v>1235</v>
      </c>
      <c r="G34" s="215">
        <v>1</v>
      </c>
      <c r="H34" s="140" t="s">
        <v>125</v>
      </c>
    </row>
    <row r="35" spans="2:8" ht="15.6" customHeight="1" x14ac:dyDescent="0.3">
      <c r="B35" s="226"/>
      <c r="C35" s="157"/>
      <c r="D35" s="227"/>
      <c r="E35" s="228"/>
      <c r="F35" s="229"/>
      <c r="G35" s="157"/>
      <c r="H35" s="227"/>
    </row>
    <row r="36" spans="2:8" ht="15.6" customHeight="1" x14ac:dyDescent="0.3">
      <c r="B36" s="201">
        <v>25</v>
      </c>
      <c r="C36" s="216">
        <v>1963</v>
      </c>
      <c r="D36" s="140" t="s">
        <v>140</v>
      </c>
      <c r="E36" s="142">
        <v>1115</v>
      </c>
      <c r="F36" s="168">
        <v>0</v>
      </c>
      <c r="G36" s="139">
        <v>0</v>
      </c>
      <c r="H36" s="141" t="s">
        <v>126</v>
      </c>
    </row>
    <row r="37" spans="2:8" ht="15.6" customHeight="1" x14ac:dyDescent="0.3">
      <c r="B37" s="201">
        <v>26</v>
      </c>
      <c r="C37" s="139">
        <v>2013</v>
      </c>
      <c r="D37" s="140" t="s">
        <v>335</v>
      </c>
      <c r="E37" s="142">
        <v>1044</v>
      </c>
      <c r="F37" s="169">
        <v>1119</v>
      </c>
      <c r="G37" s="201">
        <v>0</v>
      </c>
      <c r="H37" s="140" t="s">
        <v>125</v>
      </c>
    </row>
    <row r="38" spans="2:8" ht="15.6" customHeight="1" x14ac:dyDescent="0.3">
      <c r="B38" s="201">
        <v>27</v>
      </c>
      <c r="C38" s="216">
        <v>1987</v>
      </c>
      <c r="D38" s="140" t="s">
        <v>139</v>
      </c>
      <c r="E38" s="142">
        <v>1019</v>
      </c>
      <c r="F38" s="168">
        <v>1020</v>
      </c>
      <c r="G38" s="139">
        <v>0</v>
      </c>
      <c r="H38" s="140" t="s">
        <v>125</v>
      </c>
    </row>
    <row r="39" spans="2:8" ht="15.6" customHeight="1" x14ac:dyDescent="0.3">
      <c r="B39" s="201">
        <v>28</v>
      </c>
      <c r="C39" s="216">
        <v>1951</v>
      </c>
      <c r="D39" s="140" t="s">
        <v>128</v>
      </c>
      <c r="E39" s="142">
        <v>0</v>
      </c>
      <c r="F39" s="168">
        <v>0</v>
      </c>
      <c r="G39" s="139">
        <v>0</v>
      </c>
      <c r="H39" s="141" t="s">
        <v>126</v>
      </c>
    </row>
    <row r="40" spans="2:8" ht="15.6" customHeight="1" x14ac:dyDescent="0.3">
      <c r="B40" s="201">
        <v>29</v>
      </c>
      <c r="C40" s="139">
        <v>2014</v>
      </c>
      <c r="D40" s="140" t="s">
        <v>408</v>
      </c>
      <c r="E40" s="142">
        <v>0</v>
      </c>
      <c r="F40" s="169">
        <v>0</v>
      </c>
      <c r="G40" s="139">
        <v>0</v>
      </c>
      <c r="H40" s="140" t="s">
        <v>125</v>
      </c>
    </row>
    <row r="41" spans="2:8" ht="15" customHeight="1" x14ac:dyDescent="0.3">
      <c r="B41" s="201">
        <v>30</v>
      </c>
      <c r="C41" s="139">
        <v>1994</v>
      </c>
      <c r="D41" s="140" t="s">
        <v>383</v>
      </c>
      <c r="E41" s="142">
        <v>0</v>
      </c>
      <c r="F41" s="169">
        <v>0</v>
      </c>
      <c r="G41" s="201">
        <v>0</v>
      </c>
      <c r="H41" s="141" t="s">
        <v>126</v>
      </c>
    </row>
    <row r="42" spans="2:8" ht="15" customHeight="1" x14ac:dyDescent="0.3">
      <c r="B42" s="201">
        <v>31</v>
      </c>
      <c r="C42" s="139">
        <v>2008</v>
      </c>
      <c r="D42" s="140" t="s">
        <v>392</v>
      </c>
      <c r="E42" s="142">
        <v>0</v>
      </c>
      <c r="F42" s="168">
        <v>0</v>
      </c>
      <c r="G42" s="139">
        <v>0</v>
      </c>
      <c r="H42" s="141" t="s">
        <v>126</v>
      </c>
    </row>
    <row r="43" spans="2:8" ht="15.6" customHeight="1" x14ac:dyDescent="0.3">
      <c r="B43" s="201">
        <v>32</v>
      </c>
      <c r="C43" s="139">
        <v>2014</v>
      </c>
      <c r="D43" s="140" t="s">
        <v>409</v>
      </c>
      <c r="E43" s="142">
        <v>0</v>
      </c>
      <c r="F43" s="169">
        <v>0</v>
      </c>
      <c r="G43" s="201">
        <v>0</v>
      </c>
      <c r="H43" s="140" t="s">
        <v>125</v>
      </c>
    </row>
    <row r="44" spans="2:8" ht="15.6" customHeight="1" x14ac:dyDescent="0.3">
      <c r="B44" s="201">
        <v>33</v>
      </c>
      <c r="C44" s="139">
        <v>2012</v>
      </c>
      <c r="D44" s="140" t="s">
        <v>410</v>
      </c>
      <c r="E44" s="142">
        <v>0</v>
      </c>
      <c r="F44" s="139">
        <v>0</v>
      </c>
      <c r="G44" s="201">
        <v>0</v>
      </c>
      <c r="H44" s="140" t="s">
        <v>125</v>
      </c>
    </row>
    <row r="45" spans="2:8" ht="15.6" customHeight="1" x14ac:dyDescent="0.3">
      <c r="B45" s="201">
        <v>34</v>
      </c>
      <c r="C45" s="139">
        <v>2014</v>
      </c>
      <c r="D45" s="140" t="s">
        <v>439</v>
      </c>
      <c r="E45" s="142">
        <v>0</v>
      </c>
      <c r="F45" s="139">
        <v>0</v>
      </c>
      <c r="G45" s="201">
        <v>0</v>
      </c>
      <c r="H45" s="140" t="s">
        <v>125</v>
      </c>
    </row>
    <row r="46" spans="2:8" ht="15.6" customHeight="1" x14ac:dyDescent="0.3">
      <c r="B46" s="201">
        <v>35</v>
      </c>
      <c r="C46" s="139">
        <v>2006</v>
      </c>
      <c r="D46" s="140" t="s">
        <v>440</v>
      </c>
      <c r="E46" s="142">
        <v>0</v>
      </c>
      <c r="F46" s="139">
        <v>0</v>
      </c>
      <c r="G46" s="201">
        <v>0</v>
      </c>
      <c r="H46" s="141" t="s">
        <v>126</v>
      </c>
    </row>
    <row r="47" spans="2:8" ht="15.6" customHeight="1" x14ac:dyDescent="0.3">
      <c r="B47" s="201">
        <v>36</v>
      </c>
      <c r="C47" s="216">
        <v>1982</v>
      </c>
      <c r="D47" s="140" t="s">
        <v>442</v>
      </c>
      <c r="E47" s="142">
        <v>0</v>
      </c>
      <c r="F47" s="139">
        <v>0</v>
      </c>
      <c r="G47" s="201">
        <v>0</v>
      </c>
      <c r="H47" s="141" t="s">
        <v>126</v>
      </c>
    </row>
    <row r="48" spans="2:8" ht="15.6" customHeight="1" x14ac:dyDescent="0.3">
      <c r="B48" s="201">
        <v>39</v>
      </c>
      <c r="C48" s="216">
        <v>1948</v>
      </c>
      <c r="D48" s="140" t="s">
        <v>474</v>
      </c>
      <c r="E48" s="142">
        <v>0</v>
      </c>
      <c r="F48" s="139">
        <v>0</v>
      </c>
      <c r="G48" s="201">
        <v>0</v>
      </c>
      <c r="H48" s="141" t="s">
        <v>126</v>
      </c>
    </row>
    <row r="49" spans="2:8" ht="15.6" customHeight="1" x14ac:dyDescent="0.3">
      <c r="B49" s="201">
        <v>40</v>
      </c>
      <c r="C49" s="216">
        <v>1987</v>
      </c>
      <c r="D49" s="140" t="s">
        <v>480</v>
      </c>
      <c r="E49" s="142">
        <v>0</v>
      </c>
      <c r="F49" s="139">
        <v>0</v>
      </c>
      <c r="G49" s="313">
        <v>0</v>
      </c>
      <c r="H49" s="141" t="s">
        <v>126</v>
      </c>
    </row>
  </sheetData>
  <sortState xmlns:xlrd2="http://schemas.microsoft.com/office/spreadsheetml/2017/richdata2" ref="C5:D27">
    <sortCondition descending="1" ref="D5:D27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1"/>
  <sheetViews>
    <sheetView showGridLines="0" zoomScale="70" zoomScaleNormal="70" workbookViewId="0">
      <selection activeCell="L28" sqref="L28"/>
    </sheetView>
  </sheetViews>
  <sheetFormatPr defaultColWidth="8.85546875" defaultRowHeight="12.75" x14ac:dyDescent="0.2"/>
  <cols>
    <col min="1" max="1" width="4.42578125" style="24" customWidth="1"/>
    <col min="2" max="2" width="1.7109375" style="182" customWidth="1"/>
    <col min="3" max="3" width="11" style="182" customWidth="1"/>
    <col min="4" max="4" width="11.7109375" style="182" bestFit="1" customWidth="1"/>
    <col min="5" max="5" width="5.7109375" style="184" bestFit="1" customWidth="1"/>
    <col min="6" max="6" width="1.7109375" style="182" customWidth="1"/>
    <col min="7" max="7" width="11.7109375" style="182" bestFit="1" customWidth="1"/>
    <col min="8" max="8" width="12.7109375" style="182" bestFit="1" customWidth="1"/>
    <col min="9" max="9" width="5.7109375" style="24" customWidth="1"/>
    <col min="10" max="10" width="1.7109375" style="182" customWidth="1"/>
    <col min="11" max="11" width="13.140625" style="182" bestFit="1" customWidth="1"/>
    <col min="12" max="12" width="12.85546875" style="182" bestFit="1" customWidth="1"/>
    <col min="13" max="13" width="5.85546875" style="182" bestFit="1" customWidth="1"/>
    <col min="14" max="14" width="1.7109375" style="182" customWidth="1"/>
    <col min="15" max="16" width="12.7109375" style="182" bestFit="1" customWidth="1"/>
    <col min="17" max="17" width="5.85546875" style="24" customWidth="1"/>
    <col min="18" max="18" width="1.7109375" style="182" customWidth="1"/>
    <col min="19" max="20" width="13.140625" style="182" bestFit="1" customWidth="1"/>
    <col min="21" max="21" width="5.85546875" style="24" customWidth="1"/>
    <col min="22" max="22" width="1.7109375" style="182" customWidth="1"/>
    <col min="23" max="23" width="11.7109375" style="182" bestFit="1" customWidth="1"/>
    <col min="24" max="24" width="13.140625" style="182" bestFit="1" customWidth="1"/>
    <col min="25" max="25" width="5.85546875" style="24" customWidth="1"/>
    <col min="26" max="26" width="1.7109375" style="182" customWidth="1"/>
    <col min="27" max="28" width="13.140625" style="182" bestFit="1" customWidth="1"/>
    <col min="29" max="29" width="6.140625" style="182" customWidth="1"/>
    <col min="30" max="30" width="1.7109375" style="182" customWidth="1"/>
    <col min="31" max="31" width="10.85546875" style="182" bestFit="1" customWidth="1"/>
    <col min="32" max="32" width="10.5703125" style="182" bestFit="1" customWidth="1"/>
    <col min="33" max="33" width="4.7109375" style="182" bestFit="1" customWidth="1"/>
    <col min="34" max="16384" width="8.85546875" style="182"/>
  </cols>
  <sheetData>
    <row r="1" spans="1:33" x14ac:dyDescent="0.2">
      <c r="C1" s="183" t="s">
        <v>61</v>
      </c>
    </row>
    <row r="2" spans="1:33" x14ac:dyDescent="0.2">
      <c r="C2" s="185" t="s">
        <v>35</v>
      </c>
      <c r="D2" s="186">
        <v>44929</v>
      </c>
      <c r="G2" s="185" t="s">
        <v>1</v>
      </c>
      <c r="H2" s="186">
        <v>44943</v>
      </c>
      <c r="I2" s="184"/>
      <c r="K2" s="185" t="s">
        <v>340</v>
      </c>
      <c r="L2" s="186">
        <v>44957</v>
      </c>
      <c r="M2" s="184"/>
      <c r="O2" s="185" t="s">
        <v>339</v>
      </c>
      <c r="P2" s="186">
        <v>44971</v>
      </c>
      <c r="Q2" s="184"/>
      <c r="R2" s="184"/>
      <c r="S2" s="185" t="s">
        <v>2</v>
      </c>
      <c r="T2" s="186">
        <v>44985</v>
      </c>
      <c r="U2" s="187"/>
      <c r="W2" s="185" t="s">
        <v>3</v>
      </c>
      <c r="X2" s="186">
        <v>44999</v>
      </c>
      <c r="AA2" s="185" t="s">
        <v>4</v>
      </c>
      <c r="AB2" s="186">
        <v>45013</v>
      </c>
      <c r="AE2" s="185" t="s">
        <v>365</v>
      </c>
      <c r="AF2" s="188">
        <v>45027</v>
      </c>
      <c r="AG2" s="24"/>
    </row>
    <row r="3" spans="1:33" x14ac:dyDescent="0.2">
      <c r="A3" s="199">
        <v>1</v>
      </c>
      <c r="C3" s="189" t="s">
        <v>411</v>
      </c>
      <c r="D3" s="189" t="s">
        <v>412</v>
      </c>
      <c r="E3" s="190" t="s">
        <v>434</v>
      </c>
      <c r="F3" s="191"/>
      <c r="G3" s="189" t="s">
        <v>444</v>
      </c>
      <c r="H3" s="189" t="s">
        <v>417</v>
      </c>
      <c r="I3" s="190" t="s">
        <v>435</v>
      </c>
      <c r="J3" s="191"/>
      <c r="K3" s="189" t="s">
        <v>444</v>
      </c>
      <c r="L3" s="189" t="s">
        <v>443</v>
      </c>
      <c r="M3" s="190" t="s">
        <v>436</v>
      </c>
      <c r="N3" s="191"/>
      <c r="O3" s="189" t="s">
        <v>411</v>
      </c>
      <c r="P3" s="189" t="s">
        <v>413</v>
      </c>
      <c r="Q3" s="190" t="s">
        <v>434</v>
      </c>
      <c r="R3" s="191"/>
      <c r="S3" s="189" t="s">
        <v>465</v>
      </c>
      <c r="T3" s="189" t="s">
        <v>413</v>
      </c>
      <c r="U3" s="190" t="s">
        <v>435</v>
      </c>
      <c r="V3" s="191"/>
      <c r="W3" s="189" t="s">
        <v>465</v>
      </c>
      <c r="X3" s="189" t="s">
        <v>444</v>
      </c>
      <c r="Y3" s="231" t="s">
        <v>436</v>
      </c>
      <c r="Z3" s="191"/>
      <c r="AA3" s="189" t="s">
        <v>413</v>
      </c>
      <c r="AB3" s="189" t="s">
        <v>465</v>
      </c>
      <c r="AC3" s="231" t="s">
        <v>435</v>
      </c>
      <c r="AE3" s="200" t="s">
        <v>465</v>
      </c>
      <c r="AF3" s="200" t="s">
        <v>417</v>
      </c>
      <c r="AG3" s="194" t="s">
        <v>435</v>
      </c>
    </row>
    <row r="4" spans="1:33" x14ac:dyDescent="0.2">
      <c r="A4" s="199">
        <v>2</v>
      </c>
      <c r="C4" s="189" t="s">
        <v>414</v>
      </c>
      <c r="D4" s="189" t="s">
        <v>413</v>
      </c>
      <c r="E4" s="190" t="s">
        <v>434</v>
      </c>
      <c r="F4" s="191"/>
      <c r="G4" s="189" t="s">
        <v>443</v>
      </c>
      <c r="H4" s="189" t="s">
        <v>416</v>
      </c>
      <c r="I4" s="190" t="s">
        <v>435</v>
      </c>
      <c r="J4" s="191"/>
      <c r="K4" s="189" t="s">
        <v>413</v>
      </c>
      <c r="L4" s="189" t="s">
        <v>419</v>
      </c>
      <c r="M4" s="190" t="s">
        <v>435</v>
      </c>
      <c r="N4" s="191"/>
      <c r="O4" s="189" t="s">
        <v>443</v>
      </c>
      <c r="P4" s="189" t="s">
        <v>465</v>
      </c>
      <c r="Q4" s="190" t="s">
        <v>436</v>
      </c>
      <c r="R4" s="191"/>
      <c r="S4" s="189" t="s">
        <v>412</v>
      </c>
      <c r="T4" s="189" t="s">
        <v>443</v>
      </c>
      <c r="U4" s="190" t="s">
        <v>436</v>
      </c>
      <c r="V4" s="191"/>
      <c r="W4" s="189" t="s">
        <v>443</v>
      </c>
      <c r="X4" s="189" t="s">
        <v>413</v>
      </c>
      <c r="Y4" s="231" t="s">
        <v>434</v>
      </c>
      <c r="Z4" s="191"/>
      <c r="AA4" s="189" t="s">
        <v>444</v>
      </c>
      <c r="AB4" s="189" t="s">
        <v>414</v>
      </c>
      <c r="AC4" s="231" t="s">
        <v>436</v>
      </c>
      <c r="AE4" s="200" t="s">
        <v>423</v>
      </c>
      <c r="AF4" s="200" t="s">
        <v>479</v>
      </c>
      <c r="AG4" s="194" t="s">
        <v>434</v>
      </c>
    </row>
    <row r="5" spans="1:33" x14ac:dyDescent="0.2">
      <c r="A5" s="199">
        <v>3</v>
      </c>
      <c r="C5" s="189" t="s">
        <v>415</v>
      </c>
      <c r="D5" s="189" t="s">
        <v>416</v>
      </c>
      <c r="E5" s="190" t="s">
        <v>434</v>
      </c>
      <c r="F5" s="191"/>
      <c r="G5" s="189" t="s">
        <v>419</v>
      </c>
      <c r="H5" s="189" t="s">
        <v>422</v>
      </c>
      <c r="I5" s="190" t="s">
        <v>435</v>
      </c>
      <c r="J5" s="191"/>
      <c r="K5" s="189" t="s">
        <v>450</v>
      </c>
      <c r="L5" s="189" t="s">
        <v>412</v>
      </c>
      <c r="M5" s="190" t="s">
        <v>434</v>
      </c>
      <c r="N5" s="191"/>
      <c r="O5" s="189" t="s">
        <v>417</v>
      </c>
      <c r="P5" s="189" t="s">
        <v>421</v>
      </c>
      <c r="Q5" s="190" t="s">
        <v>435</v>
      </c>
      <c r="R5" s="191"/>
      <c r="S5" s="189" t="s">
        <v>415</v>
      </c>
      <c r="T5" s="189" t="s">
        <v>411</v>
      </c>
      <c r="U5" s="190" t="s">
        <v>434</v>
      </c>
      <c r="V5" s="191"/>
      <c r="W5" s="189" t="s">
        <v>414</v>
      </c>
      <c r="X5" s="189" t="s">
        <v>420</v>
      </c>
      <c r="Y5" s="231" t="s">
        <v>435</v>
      </c>
      <c r="Z5" s="191"/>
      <c r="AA5" s="189" t="s">
        <v>411</v>
      </c>
      <c r="AB5" s="192" t="s">
        <v>415</v>
      </c>
      <c r="AC5" s="231" t="s">
        <v>435</v>
      </c>
      <c r="AE5" s="193" t="s">
        <v>454</v>
      </c>
      <c r="AF5" s="193" t="s">
        <v>482</v>
      </c>
      <c r="AG5" s="194" t="s">
        <v>434</v>
      </c>
    </row>
    <row r="6" spans="1:33" x14ac:dyDescent="0.2">
      <c r="A6" s="199">
        <v>4</v>
      </c>
      <c r="C6" s="189" t="s">
        <v>418</v>
      </c>
      <c r="D6" s="189" t="s">
        <v>417</v>
      </c>
      <c r="E6" s="190" t="s">
        <v>434</v>
      </c>
      <c r="F6" s="191"/>
      <c r="G6" s="189" t="s">
        <v>411</v>
      </c>
      <c r="H6" s="189" t="s">
        <v>414</v>
      </c>
      <c r="I6" s="190" t="s">
        <v>436</v>
      </c>
      <c r="J6" s="191"/>
      <c r="K6" s="189" t="s">
        <v>454</v>
      </c>
      <c r="L6" s="189" t="s">
        <v>411</v>
      </c>
      <c r="M6" s="190" t="s">
        <v>434</v>
      </c>
      <c r="N6" s="191"/>
      <c r="O6" s="189" t="s">
        <v>414</v>
      </c>
      <c r="P6" s="189" t="s">
        <v>423</v>
      </c>
      <c r="Q6" s="190" t="s">
        <v>435</v>
      </c>
      <c r="R6" s="191"/>
      <c r="S6" s="189" t="s">
        <v>414</v>
      </c>
      <c r="T6" s="189" t="s">
        <v>444</v>
      </c>
      <c r="U6" s="190" t="s">
        <v>436</v>
      </c>
      <c r="V6" s="191"/>
      <c r="W6" s="189" t="s">
        <v>450</v>
      </c>
      <c r="X6" s="189" t="s">
        <v>445</v>
      </c>
      <c r="Y6" s="231" t="s">
        <v>435</v>
      </c>
      <c r="Z6" s="191"/>
      <c r="AA6" s="189" t="s">
        <v>482</v>
      </c>
      <c r="AB6" s="192" t="s">
        <v>443</v>
      </c>
      <c r="AC6" s="231" t="s">
        <v>436</v>
      </c>
      <c r="AE6" s="193"/>
      <c r="AF6" s="193"/>
      <c r="AG6" s="194"/>
    </row>
    <row r="7" spans="1:33" x14ac:dyDescent="0.2">
      <c r="A7" s="199">
        <v>5</v>
      </c>
      <c r="C7" s="189" t="s">
        <v>419</v>
      </c>
      <c r="D7" s="189" t="s">
        <v>420</v>
      </c>
      <c r="E7" s="190" t="s">
        <v>435</v>
      </c>
      <c r="F7" s="191"/>
      <c r="G7" s="189" t="s">
        <v>415</v>
      </c>
      <c r="H7" s="189" t="s">
        <v>413</v>
      </c>
      <c r="I7" s="190" t="s">
        <v>434</v>
      </c>
      <c r="J7" s="191"/>
      <c r="K7" s="189" t="s">
        <v>414</v>
      </c>
      <c r="L7" s="189" t="s">
        <v>465</v>
      </c>
      <c r="M7" s="190" t="s">
        <v>434</v>
      </c>
      <c r="N7" s="191"/>
      <c r="O7" s="189" t="s">
        <v>419</v>
      </c>
      <c r="P7" s="189" t="s">
        <v>425</v>
      </c>
      <c r="Q7" s="190" t="s">
        <v>434</v>
      </c>
      <c r="R7" s="191"/>
      <c r="S7" s="189" t="s">
        <v>417</v>
      </c>
      <c r="T7" s="189" t="s">
        <v>420</v>
      </c>
      <c r="U7" s="190" t="s">
        <v>435</v>
      </c>
      <c r="V7" s="191"/>
      <c r="W7" s="189" t="s">
        <v>421</v>
      </c>
      <c r="X7" s="189" t="s">
        <v>416</v>
      </c>
      <c r="Y7" s="231" t="s">
        <v>435</v>
      </c>
      <c r="Z7" s="191"/>
      <c r="AA7" s="192" t="s">
        <v>421</v>
      </c>
      <c r="AB7" s="192" t="s">
        <v>412</v>
      </c>
      <c r="AC7" s="231" t="s">
        <v>434</v>
      </c>
      <c r="AE7" s="193"/>
      <c r="AF7" s="193"/>
      <c r="AG7" s="194"/>
    </row>
    <row r="8" spans="1:33" x14ac:dyDescent="0.2">
      <c r="A8" s="199">
        <v>6</v>
      </c>
      <c r="C8" s="189" t="s">
        <v>422</v>
      </c>
      <c r="D8" s="189" t="s">
        <v>421</v>
      </c>
      <c r="E8" s="190" t="s">
        <v>435</v>
      </c>
      <c r="F8" s="191"/>
      <c r="G8" s="189" t="s">
        <v>429</v>
      </c>
      <c r="H8" s="189" t="s">
        <v>450</v>
      </c>
      <c r="I8" s="190" t="s">
        <v>434</v>
      </c>
      <c r="J8" s="191"/>
      <c r="K8" s="189" t="s">
        <v>421</v>
      </c>
      <c r="L8" s="189" t="s">
        <v>445</v>
      </c>
      <c r="M8" s="190" t="s">
        <v>435</v>
      </c>
      <c r="N8" s="191"/>
      <c r="O8" s="189" t="s">
        <v>420</v>
      </c>
      <c r="P8" s="189" t="s">
        <v>454</v>
      </c>
      <c r="Q8" s="190" t="s">
        <v>435</v>
      </c>
      <c r="R8" s="191"/>
      <c r="S8" s="189" t="s">
        <v>421</v>
      </c>
      <c r="T8" s="189" t="s">
        <v>450</v>
      </c>
      <c r="U8" s="190" t="s">
        <v>434</v>
      </c>
      <c r="V8" s="191"/>
      <c r="W8" s="189" t="s">
        <v>422</v>
      </c>
      <c r="X8" s="189" t="s">
        <v>418</v>
      </c>
      <c r="Y8" s="231" t="s">
        <v>434</v>
      </c>
      <c r="Z8" s="191"/>
      <c r="AA8" s="192" t="s">
        <v>447</v>
      </c>
      <c r="AB8" s="189" t="s">
        <v>450</v>
      </c>
      <c r="AC8" s="231" t="s">
        <v>436</v>
      </c>
      <c r="AE8" s="200"/>
      <c r="AF8" s="200"/>
      <c r="AG8" s="194"/>
    </row>
    <row r="9" spans="1:33" x14ac:dyDescent="0.2">
      <c r="A9" s="199">
        <v>7</v>
      </c>
      <c r="C9" s="189" t="s">
        <v>423</v>
      </c>
      <c r="D9" s="189" t="s">
        <v>424</v>
      </c>
      <c r="E9" s="190" t="s">
        <v>434</v>
      </c>
      <c r="F9" s="191"/>
      <c r="G9" s="189" t="s">
        <v>447</v>
      </c>
      <c r="H9" s="189" t="s">
        <v>449</v>
      </c>
      <c r="I9" s="190" t="s">
        <v>435</v>
      </c>
      <c r="J9" s="191"/>
      <c r="K9" s="189" t="s">
        <v>420</v>
      </c>
      <c r="L9" s="189" t="s">
        <v>462</v>
      </c>
      <c r="M9" s="190" t="s">
        <v>435</v>
      </c>
      <c r="N9" s="191"/>
      <c r="O9" s="189" t="s">
        <v>418</v>
      </c>
      <c r="P9" s="189" t="s">
        <v>453</v>
      </c>
      <c r="Q9" s="190" t="s">
        <v>434</v>
      </c>
      <c r="R9" s="191"/>
      <c r="S9" s="189" t="s">
        <v>453</v>
      </c>
      <c r="T9" s="189" t="s">
        <v>447</v>
      </c>
      <c r="U9" s="190" t="s">
        <v>434</v>
      </c>
      <c r="V9" s="191"/>
      <c r="W9" s="189" t="s">
        <v>453</v>
      </c>
      <c r="X9" s="189" t="s">
        <v>449</v>
      </c>
      <c r="Y9" s="231" t="s">
        <v>436</v>
      </c>
      <c r="Z9" s="191"/>
      <c r="AA9" s="192" t="s">
        <v>425</v>
      </c>
      <c r="AB9" s="189" t="s">
        <v>420</v>
      </c>
      <c r="AC9" s="231" t="s">
        <v>435</v>
      </c>
      <c r="AE9" s="193" t="s">
        <v>479</v>
      </c>
      <c r="AF9" s="193" t="s">
        <v>482</v>
      </c>
      <c r="AG9" s="194" t="s">
        <v>434</v>
      </c>
    </row>
    <row r="10" spans="1:33" x14ac:dyDescent="0.2">
      <c r="A10" s="199">
        <v>8</v>
      </c>
      <c r="C10" s="189" t="s">
        <v>426</v>
      </c>
      <c r="D10" s="189" t="s">
        <v>425</v>
      </c>
      <c r="E10" s="190" t="s">
        <v>434</v>
      </c>
      <c r="F10" s="191"/>
      <c r="G10" s="189" t="s">
        <v>412</v>
      </c>
      <c r="H10" s="189" t="s">
        <v>446</v>
      </c>
      <c r="I10" s="190" t="s">
        <v>435</v>
      </c>
      <c r="J10" s="191"/>
      <c r="K10" s="189" t="s">
        <v>422</v>
      </c>
      <c r="L10" s="189" t="s">
        <v>415</v>
      </c>
      <c r="M10" s="190" t="s">
        <v>436</v>
      </c>
      <c r="N10" s="191"/>
      <c r="O10" s="189" t="s">
        <v>427</v>
      </c>
      <c r="P10" s="189" t="s">
        <v>448</v>
      </c>
      <c r="Q10" s="190" t="s">
        <v>434</v>
      </c>
      <c r="R10" s="191"/>
      <c r="S10" s="189" t="s">
        <v>425</v>
      </c>
      <c r="T10" s="189" t="s">
        <v>419</v>
      </c>
      <c r="U10" s="190" t="s">
        <v>436</v>
      </c>
      <c r="V10" s="191"/>
      <c r="W10" s="189" t="s">
        <v>437</v>
      </c>
      <c r="X10" s="189" t="s">
        <v>430</v>
      </c>
      <c r="Y10" s="231" t="s">
        <v>435</v>
      </c>
      <c r="Z10" s="191"/>
      <c r="AA10" s="192" t="s">
        <v>418</v>
      </c>
      <c r="AB10" s="189" t="s">
        <v>445</v>
      </c>
      <c r="AC10" s="231" t="s">
        <v>435</v>
      </c>
      <c r="AE10" s="200" t="s">
        <v>424</v>
      </c>
      <c r="AF10" s="200" t="s">
        <v>476</v>
      </c>
      <c r="AG10" s="194" t="s">
        <v>435</v>
      </c>
    </row>
    <row r="11" spans="1:33" x14ac:dyDescent="0.2">
      <c r="A11" s="199">
        <v>9</v>
      </c>
      <c r="C11" s="189" t="s">
        <v>427</v>
      </c>
      <c r="D11" s="189" t="s">
        <v>437</v>
      </c>
      <c r="E11" s="190" t="s">
        <v>436</v>
      </c>
      <c r="F11" s="191"/>
      <c r="G11" s="189" t="s">
        <v>432</v>
      </c>
      <c r="H11" s="189" t="s">
        <v>421</v>
      </c>
      <c r="I11" s="190" t="s">
        <v>434</v>
      </c>
      <c r="J11" s="191"/>
      <c r="K11" s="189" t="s">
        <v>416</v>
      </c>
      <c r="L11" s="189" t="s">
        <v>423</v>
      </c>
      <c r="M11" s="190" t="s">
        <v>434</v>
      </c>
      <c r="N11" s="191"/>
      <c r="O11" s="189" t="s">
        <v>445</v>
      </c>
      <c r="P11" s="189" t="s">
        <v>422</v>
      </c>
      <c r="Q11" s="190" t="s">
        <v>436</v>
      </c>
      <c r="R11" s="191"/>
      <c r="S11" s="189" t="s">
        <v>422</v>
      </c>
      <c r="T11" s="189" t="s">
        <v>426</v>
      </c>
      <c r="U11" s="190" t="s">
        <v>435</v>
      </c>
      <c r="V11" s="191"/>
      <c r="W11" s="189" t="s">
        <v>433</v>
      </c>
      <c r="X11" s="189" t="s">
        <v>446</v>
      </c>
      <c r="Y11" s="231" t="s">
        <v>435</v>
      </c>
      <c r="Z11" s="191"/>
      <c r="AA11" s="189" t="s">
        <v>427</v>
      </c>
      <c r="AB11" s="192" t="s">
        <v>453</v>
      </c>
      <c r="AC11" s="231" t="s">
        <v>436</v>
      </c>
      <c r="AE11" s="200" t="s">
        <v>431</v>
      </c>
      <c r="AF11" s="200" t="s">
        <v>482</v>
      </c>
      <c r="AG11" s="194" t="s">
        <v>434</v>
      </c>
    </row>
    <row r="12" spans="1:33" ht="13.5" thickBot="1" x14ac:dyDescent="0.25">
      <c r="A12" s="199">
        <v>10</v>
      </c>
      <c r="C12" s="315" t="s">
        <v>429</v>
      </c>
      <c r="D12" s="315" t="s">
        <v>428</v>
      </c>
      <c r="E12" s="316" t="s">
        <v>435</v>
      </c>
      <c r="F12" s="191"/>
      <c r="G12" s="315" t="s">
        <v>452</v>
      </c>
      <c r="H12" s="315" t="s">
        <v>420</v>
      </c>
      <c r="I12" s="316" t="s">
        <v>434</v>
      </c>
      <c r="J12" s="191"/>
      <c r="K12" s="315" t="s">
        <v>425</v>
      </c>
      <c r="L12" s="315" t="s">
        <v>447</v>
      </c>
      <c r="M12" s="316" t="s">
        <v>434</v>
      </c>
      <c r="N12" s="191"/>
      <c r="O12" s="315" t="s">
        <v>433</v>
      </c>
      <c r="P12" s="315" t="s">
        <v>428</v>
      </c>
      <c r="Q12" s="316" t="s">
        <v>434</v>
      </c>
      <c r="R12" s="191"/>
      <c r="S12" s="315" t="s">
        <v>428</v>
      </c>
      <c r="T12" s="315" t="s">
        <v>445</v>
      </c>
      <c r="U12" s="316" t="s">
        <v>436</v>
      </c>
      <c r="V12" s="191"/>
      <c r="W12" s="315" t="s">
        <v>482</v>
      </c>
      <c r="X12" s="315" t="s">
        <v>479</v>
      </c>
      <c r="Y12" s="318" t="s">
        <v>435</v>
      </c>
      <c r="Z12" s="191"/>
      <c r="AA12" s="327" t="s">
        <v>426</v>
      </c>
      <c r="AB12" s="327" t="s">
        <v>429</v>
      </c>
      <c r="AC12" s="318" t="s">
        <v>434</v>
      </c>
      <c r="AE12" s="200" t="s">
        <v>452</v>
      </c>
      <c r="AF12" s="200" t="s">
        <v>476</v>
      </c>
      <c r="AG12" s="194" t="s">
        <v>435</v>
      </c>
    </row>
    <row r="13" spans="1:33" x14ac:dyDescent="0.2">
      <c r="A13" s="199">
        <v>11</v>
      </c>
      <c r="C13" s="319" t="s">
        <v>430</v>
      </c>
      <c r="D13" s="319" t="s">
        <v>431</v>
      </c>
      <c r="E13" s="314" t="s">
        <v>434</v>
      </c>
      <c r="F13" s="191"/>
      <c r="G13" s="319" t="s">
        <v>453</v>
      </c>
      <c r="H13" s="319" t="s">
        <v>431</v>
      </c>
      <c r="I13" s="314" t="s">
        <v>435</v>
      </c>
      <c r="J13" s="191"/>
      <c r="K13" s="319" t="s">
        <v>453</v>
      </c>
      <c r="L13" s="319" t="s">
        <v>427</v>
      </c>
      <c r="M13" s="314" t="s">
        <v>434</v>
      </c>
      <c r="N13" s="191"/>
      <c r="O13" s="319" t="s">
        <v>430</v>
      </c>
      <c r="P13" s="319" t="s">
        <v>429</v>
      </c>
      <c r="Q13" s="314" t="s">
        <v>434</v>
      </c>
      <c r="R13" s="191"/>
      <c r="S13" s="319" t="s">
        <v>477</v>
      </c>
      <c r="T13" s="319" t="s">
        <v>448</v>
      </c>
      <c r="U13" s="314" t="s">
        <v>435</v>
      </c>
      <c r="V13" s="191"/>
      <c r="W13" s="319" t="s">
        <v>432</v>
      </c>
      <c r="X13" s="319" t="s">
        <v>476</v>
      </c>
      <c r="Y13" s="317" t="s">
        <v>434</v>
      </c>
      <c r="Z13" s="191"/>
      <c r="AA13" s="319" t="s">
        <v>449</v>
      </c>
      <c r="AB13" s="319" t="s">
        <v>479</v>
      </c>
      <c r="AC13" s="317" t="s">
        <v>434</v>
      </c>
      <c r="AE13" s="200" t="s">
        <v>476</v>
      </c>
      <c r="AF13" s="200" t="s">
        <v>479</v>
      </c>
      <c r="AG13" s="194" t="s">
        <v>434</v>
      </c>
    </row>
    <row r="14" spans="1:33" x14ac:dyDescent="0.2">
      <c r="A14" s="199">
        <v>12</v>
      </c>
      <c r="C14" s="189" t="s">
        <v>433</v>
      </c>
      <c r="D14" s="189" t="s">
        <v>432</v>
      </c>
      <c r="E14" s="190" t="s">
        <v>434</v>
      </c>
      <c r="F14" s="191"/>
      <c r="G14" s="189" t="s">
        <v>418</v>
      </c>
      <c r="H14" s="189" t="s">
        <v>430</v>
      </c>
      <c r="I14" s="190" t="s">
        <v>435</v>
      </c>
      <c r="J14" s="191"/>
      <c r="K14" s="189" t="s">
        <v>428</v>
      </c>
      <c r="L14" s="189" t="s">
        <v>418</v>
      </c>
      <c r="M14" s="190" t="s">
        <v>434</v>
      </c>
      <c r="N14" s="191"/>
      <c r="O14" s="189" t="s">
        <v>446</v>
      </c>
      <c r="P14" s="189" t="s">
        <v>469</v>
      </c>
      <c r="Q14" s="190" t="s">
        <v>435</v>
      </c>
      <c r="R14" s="191"/>
      <c r="S14" s="189" t="s">
        <v>451</v>
      </c>
      <c r="T14" s="189" t="s">
        <v>430</v>
      </c>
      <c r="U14" s="190" t="s">
        <v>435</v>
      </c>
      <c r="V14" s="191"/>
      <c r="W14" s="189" t="s">
        <v>451</v>
      </c>
      <c r="X14" s="189" t="s">
        <v>426</v>
      </c>
      <c r="Y14" s="317" t="s">
        <v>434</v>
      </c>
      <c r="Z14" s="191"/>
      <c r="AA14" s="189" t="s">
        <v>451</v>
      </c>
      <c r="AB14" s="189" t="s">
        <v>448</v>
      </c>
      <c r="AC14" s="231" t="s">
        <v>434</v>
      </c>
    </row>
    <row r="15" spans="1:33" x14ac:dyDescent="0.2">
      <c r="A15" s="199">
        <v>13</v>
      </c>
      <c r="C15" s="193" t="s">
        <v>454</v>
      </c>
      <c r="D15" s="193" t="s">
        <v>444</v>
      </c>
      <c r="E15" s="194" t="s">
        <v>434</v>
      </c>
      <c r="F15" s="191"/>
      <c r="G15" s="189" t="s">
        <v>427</v>
      </c>
      <c r="H15" s="189" t="s">
        <v>451</v>
      </c>
      <c r="I15" s="190" t="s">
        <v>435</v>
      </c>
      <c r="J15" s="191"/>
      <c r="K15" s="189" t="s">
        <v>429</v>
      </c>
      <c r="L15" s="189" t="s">
        <v>448</v>
      </c>
      <c r="M15" s="190" t="s">
        <v>434</v>
      </c>
      <c r="N15" s="191"/>
      <c r="O15" s="189" t="s">
        <v>437</v>
      </c>
      <c r="P15" s="189" t="s">
        <v>424</v>
      </c>
      <c r="Q15" s="190" t="s">
        <v>435</v>
      </c>
      <c r="R15" s="191"/>
      <c r="S15" s="189" t="s">
        <v>449</v>
      </c>
      <c r="T15" s="189" t="s">
        <v>432</v>
      </c>
      <c r="U15" s="190" t="s">
        <v>435</v>
      </c>
      <c r="V15" s="191"/>
      <c r="W15" s="189"/>
      <c r="X15" s="189"/>
      <c r="Y15" s="190"/>
      <c r="Z15" s="191"/>
      <c r="AA15" s="189" t="s">
        <v>446</v>
      </c>
      <c r="AB15" s="189" t="s">
        <v>424</v>
      </c>
      <c r="AC15" s="231" t="s">
        <v>435</v>
      </c>
    </row>
    <row r="16" spans="1:33" x14ac:dyDescent="0.2">
      <c r="A16" s="199">
        <v>14</v>
      </c>
      <c r="C16" s="193" t="s">
        <v>449</v>
      </c>
      <c r="D16" s="193" t="s">
        <v>448</v>
      </c>
      <c r="E16" s="194" t="s">
        <v>434</v>
      </c>
      <c r="F16" s="191"/>
      <c r="G16" s="189" t="s">
        <v>433</v>
      </c>
      <c r="H16" s="189" t="s">
        <v>437</v>
      </c>
      <c r="I16" s="190" t="s">
        <v>435</v>
      </c>
      <c r="J16" s="191"/>
      <c r="K16" s="189" t="s">
        <v>424</v>
      </c>
      <c r="L16" s="189" t="s">
        <v>426</v>
      </c>
      <c r="M16" s="190" t="s">
        <v>434</v>
      </c>
      <c r="N16" s="191"/>
      <c r="O16" s="189" t="s">
        <v>431</v>
      </c>
      <c r="P16" s="189" t="s">
        <v>452</v>
      </c>
      <c r="Q16" s="190" t="s">
        <v>434</v>
      </c>
      <c r="R16" s="191"/>
      <c r="S16" s="189" t="s">
        <v>452</v>
      </c>
      <c r="T16" s="189" t="s">
        <v>433</v>
      </c>
      <c r="U16" s="190" t="s">
        <v>434</v>
      </c>
      <c r="V16" s="191"/>
      <c r="W16" s="189"/>
      <c r="X16" s="189"/>
      <c r="Y16" s="190"/>
      <c r="Z16" s="191"/>
      <c r="AA16" s="189" t="s">
        <v>437</v>
      </c>
      <c r="AB16" s="189" t="s">
        <v>452</v>
      </c>
      <c r="AC16" s="231" t="s">
        <v>435</v>
      </c>
    </row>
    <row r="17" spans="1:29" x14ac:dyDescent="0.2">
      <c r="A17" s="199">
        <v>15</v>
      </c>
      <c r="C17" s="326"/>
      <c r="D17" s="326"/>
      <c r="E17" s="230"/>
      <c r="F17" s="191"/>
      <c r="G17" s="211"/>
      <c r="H17" s="211"/>
      <c r="I17" s="212"/>
      <c r="J17" s="191"/>
      <c r="K17" s="189" t="s">
        <v>430</v>
      </c>
      <c r="L17" s="189" t="s">
        <v>446</v>
      </c>
      <c r="M17" s="190" t="s">
        <v>435</v>
      </c>
      <c r="N17" s="191"/>
      <c r="O17" s="189" t="s">
        <v>451</v>
      </c>
      <c r="P17" s="189"/>
      <c r="Q17" s="190" t="s">
        <v>464</v>
      </c>
      <c r="R17" s="191"/>
      <c r="S17" s="189" t="s">
        <v>454</v>
      </c>
      <c r="T17" s="189" t="s">
        <v>446</v>
      </c>
      <c r="U17" s="190" t="s">
        <v>435</v>
      </c>
      <c r="V17" s="191"/>
      <c r="W17" s="211"/>
      <c r="X17" s="211"/>
      <c r="Y17" s="212"/>
      <c r="Z17" s="191"/>
      <c r="AA17" s="211"/>
      <c r="AB17" s="211"/>
      <c r="AC17" s="212"/>
    </row>
    <row r="18" spans="1:29" x14ac:dyDescent="0.2">
      <c r="A18" s="199">
        <v>16</v>
      </c>
      <c r="C18" s="326"/>
      <c r="D18" s="326"/>
      <c r="E18" s="230"/>
      <c r="F18" s="191"/>
      <c r="G18" s="211"/>
      <c r="H18" s="211"/>
      <c r="I18" s="212"/>
      <c r="J18" s="191"/>
      <c r="K18" s="189" t="s">
        <v>431</v>
      </c>
      <c r="L18" s="189" t="s">
        <v>432</v>
      </c>
      <c r="M18" s="190" t="s">
        <v>434</v>
      </c>
      <c r="N18" s="191"/>
      <c r="O18" s="211"/>
      <c r="P18" s="211"/>
      <c r="Q18" s="212"/>
      <c r="R18" s="191"/>
      <c r="S18" s="189" t="s">
        <v>429</v>
      </c>
      <c r="T18" s="189" t="s">
        <v>478</v>
      </c>
      <c r="U18" s="190" t="s">
        <v>435</v>
      </c>
      <c r="V18" s="191"/>
      <c r="W18" s="211"/>
      <c r="X18" s="211"/>
      <c r="Y18" s="212"/>
      <c r="Z18" s="191"/>
      <c r="AA18" s="211"/>
      <c r="AB18" s="211"/>
      <c r="AC18" s="212"/>
    </row>
    <row r="19" spans="1:29" x14ac:dyDescent="0.2">
      <c r="A19" s="199">
        <v>17</v>
      </c>
      <c r="C19" s="326"/>
      <c r="D19" s="326"/>
      <c r="E19" s="230"/>
      <c r="F19" s="191"/>
      <c r="G19" s="211"/>
      <c r="H19" s="211"/>
      <c r="I19" s="212"/>
      <c r="J19" s="191"/>
      <c r="K19" s="189" t="s">
        <v>449</v>
      </c>
      <c r="L19" s="189" t="s">
        <v>433</v>
      </c>
      <c r="M19" s="190" t="s">
        <v>434</v>
      </c>
      <c r="N19" s="191"/>
      <c r="O19" s="211"/>
      <c r="P19" s="211"/>
      <c r="Q19" s="212"/>
      <c r="R19" s="191"/>
      <c r="S19" s="189" t="s">
        <v>427</v>
      </c>
      <c r="T19" s="189" t="s">
        <v>418</v>
      </c>
      <c r="U19" s="190" t="s">
        <v>435</v>
      </c>
      <c r="V19" s="191"/>
      <c r="W19" s="211"/>
      <c r="X19" s="211"/>
      <c r="Y19" s="212"/>
      <c r="Z19" s="191"/>
      <c r="AA19" s="211"/>
      <c r="AB19" s="211"/>
      <c r="AC19" s="212"/>
    </row>
    <row r="20" spans="1:29" x14ac:dyDescent="0.2">
      <c r="A20" s="199">
        <v>18</v>
      </c>
      <c r="C20" s="326"/>
      <c r="D20" s="326"/>
      <c r="E20" s="230"/>
      <c r="F20" s="191"/>
      <c r="G20" s="211"/>
      <c r="H20" s="211"/>
      <c r="I20" s="212"/>
      <c r="J20" s="191"/>
      <c r="K20" s="189" t="s">
        <v>451</v>
      </c>
      <c r="L20" s="189" t="s">
        <v>452</v>
      </c>
      <c r="M20" s="190" t="s">
        <v>435</v>
      </c>
      <c r="N20" s="191"/>
      <c r="O20" s="211"/>
      <c r="P20" s="211"/>
      <c r="Q20" s="212"/>
      <c r="R20" s="191"/>
      <c r="S20" s="189" t="s">
        <v>479</v>
      </c>
      <c r="T20" s="189" t="s">
        <v>476</v>
      </c>
      <c r="U20" s="190" t="s">
        <v>435</v>
      </c>
      <c r="V20" s="191"/>
      <c r="W20" s="211"/>
      <c r="X20" s="211"/>
      <c r="Y20" s="212"/>
      <c r="Z20" s="191"/>
      <c r="AA20" s="211"/>
      <c r="AB20" s="211"/>
      <c r="AC20" s="212"/>
    </row>
    <row r="21" spans="1:29" x14ac:dyDescent="0.2">
      <c r="A21" s="199">
        <v>19</v>
      </c>
      <c r="C21" s="211"/>
      <c r="D21" s="211"/>
      <c r="E21" s="212"/>
      <c r="F21" s="191"/>
      <c r="G21" s="211"/>
      <c r="H21" s="211"/>
      <c r="I21" s="212"/>
      <c r="J21" s="191"/>
      <c r="K21" s="211"/>
      <c r="L21" s="211"/>
      <c r="M21" s="212"/>
      <c r="N21" s="191"/>
      <c r="O21" s="211"/>
      <c r="P21" s="211"/>
      <c r="Q21" s="212"/>
      <c r="R21" s="191"/>
      <c r="S21" s="211"/>
      <c r="T21" s="211"/>
      <c r="U21" s="212"/>
      <c r="V21" s="191"/>
      <c r="W21" s="211"/>
      <c r="X21" s="211"/>
      <c r="Y21" s="212"/>
      <c r="Z21" s="191"/>
      <c r="AA21" s="211"/>
      <c r="AB21" s="211"/>
      <c r="AC21" s="212"/>
    </row>
    <row r="22" spans="1:29" x14ac:dyDescent="0.2">
      <c r="C22" s="195"/>
      <c r="D22" s="195"/>
      <c r="E22" s="196"/>
      <c r="F22" s="195"/>
      <c r="I22" s="182"/>
      <c r="J22" s="195"/>
      <c r="K22" s="195"/>
      <c r="L22" s="195"/>
      <c r="M22" s="197"/>
      <c r="N22" s="195"/>
      <c r="O22" s="195"/>
      <c r="P22" s="195"/>
      <c r="Q22" s="197"/>
      <c r="R22" s="195"/>
      <c r="S22" s="195"/>
      <c r="T22" s="195"/>
      <c r="U22" s="196"/>
      <c r="V22" s="195"/>
      <c r="W22" s="198"/>
      <c r="X22" s="195"/>
      <c r="Y22" s="198"/>
      <c r="Z22" s="195"/>
      <c r="AA22" s="195"/>
      <c r="AB22" s="195"/>
      <c r="AC22" s="196"/>
    </row>
    <row r="23" spans="1:29" x14ac:dyDescent="0.2">
      <c r="C23" s="185" t="s">
        <v>36</v>
      </c>
      <c r="D23" s="186">
        <v>44936</v>
      </c>
      <c r="G23" s="185" t="s">
        <v>364</v>
      </c>
      <c r="H23" s="186">
        <v>44950</v>
      </c>
      <c r="K23" s="185" t="s">
        <v>41</v>
      </c>
      <c r="L23" s="186">
        <v>44964</v>
      </c>
      <c r="O23" s="185" t="s">
        <v>358</v>
      </c>
      <c r="P23" s="186">
        <v>44978</v>
      </c>
      <c r="S23" s="185" t="s">
        <v>338</v>
      </c>
      <c r="T23" s="186">
        <v>44992</v>
      </c>
      <c r="W23" s="185" t="s">
        <v>357</v>
      </c>
      <c r="X23" s="186">
        <v>45006</v>
      </c>
      <c r="AA23" s="185" t="s">
        <v>5</v>
      </c>
      <c r="AB23" s="186">
        <v>45020</v>
      </c>
    </row>
    <row r="24" spans="1:29" x14ac:dyDescent="0.2">
      <c r="A24" s="199">
        <v>1</v>
      </c>
      <c r="C24" s="189" t="s">
        <v>417</v>
      </c>
      <c r="D24" s="189" t="s">
        <v>419</v>
      </c>
      <c r="E24" s="190" t="s">
        <v>435</v>
      </c>
      <c r="F24" s="191"/>
      <c r="G24" s="189" t="s">
        <v>423</v>
      </c>
      <c r="H24" s="189" t="s">
        <v>453</v>
      </c>
      <c r="I24" s="190" t="s">
        <v>435</v>
      </c>
      <c r="J24" s="191"/>
      <c r="K24" s="189" t="s">
        <v>413</v>
      </c>
      <c r="L24" s="189" t="s">
        <v>444</v>
      </c>
      <c r="M24" s="190" t="s">
        <v>436</v>
      </c>
      <c r="N24" s="191"/>
      <c r="O24" s="189" t="s">
        <v>443</v>
      </c>
      <c r="P24" s="189" t="s">
        <v>417</v>
      </c>
      <c r="Q24" s="190" t="s">
        <v>435</v>
      </c>
      <c r="R24" s="213"/>
      <c r="S24" s="189" t="s">
        <v>443</v>
      </c>
      <c r="T24" s="189" t="s">
        <v>411</v>
      </c>
      <c r="U24" s="190" t="s">
        <v>436</v>
      </c>
      <c r="V24" s="191"/>
      <c r="W24" s="189" t="s">
        <v>416</v>
      </c>
      <c r="X24" s="189" t="s">
        <v>465</v>
      </c>
      <c r="Y24" s="190" t="s">
        <v>434</v>
      </c>
      <c r="Z24" s="211"/>
      <c r="AA24" s="189" t="s">
        <v>413</v>
      </c>
      <c r="AB24" s="189" t="s">
        <v>414</v>
      </c>
      <c r="AC24" s="190" t="s">
        <v>435</v>
      </c>
    </row>
    <row r="25" spans="1:29" x14ac:dyDescent="0.2">
      <c r="A25" s="199">
        <v>2</v>
      </c>
      <c r="C25" s="189" t="s">
        <v>413</v>
      </c>
      <c r="D25" s="189" t="s">
        <v>443</v>
      </c>
      <c r="E25" s="190" t="s">
        <v>434</v>
      </c>
      <c r="F25" s="191"/>
      <c r="G25" s="189" t="s">
        <v>445</v>
      </c>
      <c r="H25" s="189" t="s">
        <v>462</v>
      </c>
      <c r="I25" s="190" t="s">
        <v>435</v>
      </c>
      <c r="J25" s="191"/>
      <c r="K25" s="189" t="s">
        <v>412</v>
      </c>
      <c r="L25" s="189" t="s">
        <v>411</v>
      </c>
      <c r="M25" s="190" t="s">
        <v>434</v>
      </c>
      <c r="N25" s="191"/>
      <c r="O25" s="189" t="s">
        <v>454</v>
      </c>
      <c r="P25" s="189" t="s">
        <v>465</v>
      </c>
      <c r="Q25" s="190" t="s">
        <v>434</v>
      </c>
      <c r="R25" s="213"/>
      <c r="S25" s="189" t="s">
        <v>413</v>
      </c>
      <c r="T25" s="189" t="s">
        <v>412</v>
      </c>
      <c r="U25" s="190" t="s">
        <v>435</v>
      </c>
      <c r="V25" s="191"/>
      <c r="W25" s="189" t="s">
        <v>415</v>
      </c>
      <c r="X25" s="189" t="s">
        <v>485</v>
      </c>
      <c r="Y25" s="190" t="s">
        <v>435</v>
      </c>
      <c r="Z25" s="211"/>
      <c r="AA25" s="189" t="s">
        <v>443</v>
      </c>
      <c r="AB25" s="189" t="s">
        <v>444</v>
      </c>
      <c r="AC25" s="190" t="s">
        <v>435</v>
      </c>
    </row>
    <row r="26" spans="1:29" x14ac:dyDescent="0.2">
      <c r="A26" s="199">
        <v>3</v>
      </c>
      <c r="C26" s="189" t="s">
        <v>425</v>
      </c>
      <c r="D26" s="189" t="s">
        <v>411</v>
      </c>
      <c r="E26" s="190" t="s">
        <v>434</v>
      </c>
      <c r="F26" s="191"/>
      <c r="G26" s="189" t="s">
        <v>450</v>
      </c>
      <c r="H26" s="189" t="s">
        <v>447</v>
      </c>
      <c r="I26" s="190" t="s">
        <v>435</v>
      </c>
      <c r="J26" s="191"/>
      <c r="K26" s="189" t="s">
        <v>465</v>
      </c>
      <c r="L26" s="189" t="s">
        <v>419</v>
      </c>
      <c r="M26" s="190" t="s">
        <v>435</v>
      </c>
      <c r="N26" s="191"/>
      <c r="O26" s="189" t="s">
        <v>444</v>
      </c>
      <c r="P26" s="189" t="s">
        <v>412</v>
      </c>
      <c r="Q26" s="190" t="s">
        <v>434</v>
      </c>
      <c r="R26" s="213"/>
      <c r="S26" s="189" t="s">
        <v>444</v>
      </c>
      <c r="T26" s="189" t="s">
        <v>450</v>
      </c>
      <c r="U26" s="190" t="s">
        <v>435</v>
      </c>
      <c r="V26" s="191"/>
      <c r="W26" s="189" t="s">
        <v>479</v>
      </c>
      <c r="X26" s="189" t="s">
        <v>446</v>
      </c>
      <c r="Y26" s="190" t="s">
        <v>435</v>
      </c>
      <c r="Z26" s="211"/>
      <c r="AA26" s="189" t="s">
        <v>415</v>
      </c>
      <c r="AB26" s="189" t="s">
        <v>412</v>
      </c>
      <c r="AC26" s="231" t="s">
        <v>436</v>
      </c>
    </row>
    <row r="27" spans="1:29" x14ac:dyDescent="0.2">
      <c r="A27" s="199">
        <v>4</v>
      </c>
      <c r="C27" s="189" t="s">
        <v>412</v>
      </c>
      <c r="D27" s="189" t="s">
        <v>414</v>
      </c>
      <c r="E27" s="190" t="s">
        <v>434</v>
      </c>
      <c r="F27" s="191"/>
      <c r="G27" s="189" t="s">
        <v>424</v>
      </c>
      <c r="H27" s="189" t="s">
        <v>428</v>
      </c>
      <c r="I27" s="190" t="s">
        <v>436</v>
      </c>
      <c r="J27" s="191"/>
      <c r="K27" s="189" t="s">
        <v>421</v>
      </c>
      <c r="L27" s="189" t="s">
        <v>420</v>
      </c>
      <c r="M27" s="190" t="s">
        <v>435</v>
      </c>
      <c r="N27" s="191"/>
      <c r="O27" s="189" t="s">
        <v>453</v>
      </c>
      <c r="P27" s="189" t="s">
        <v>445</v>
      </c>
      <c r="Q27" s="190" t="s">
        <v>436</v>
      </c>
      <c r="R27" s="191"/>
      <c r="S27" s="189" t="s">
        <v>417</v>
      </c>
      <c r="T27" s="189" t="s">
        <v>414</v>
      </c>
      <c r="U27" s="190" t="s">
        <v>434</v>
      </c>
      <c r="V27" s="191"/>
      <c r="W27" s="189" t="s">
        <v>453</v>
      </c>
      <c r="X27" s="189" t="s">
        <v>416</v>
      </c>
      <c r="Y27" s="190" t="s">
        <v>434</v>
      </c>
      <c r="Z27" s="211"/>
      <c r="AA27" s="189" t="s">
        <v>417</v>
      </c>
      <c r="AB27" s="189" t="s">
        <v>482</v>
      </c>
      <c r="AC27" s="190" t="s">
        <v>435</v>
      </c>
    </row>
    <row r="28" spans="1:29" x14ac:dyDescent="0.2">
      <c r="A28" s="199">
        <v>5</v>
      </c>
      <c r="C28" s="189" t="s">
        <v>421</v>
      </c>
      <c r="D28" s="189" t="s">
        <v>444</v>
      </c>
      <c r="E28" s="190" t="s">
        <v>434</v>
      </c>
      <c r="F28" s="191"/>
      <c r="G28" s="189" t="s">
        <v>452</v>
      </c>
      <c r="H28" s="189" t="s">
        <v>426</v>
      </c>
      <c r="I28" s="190" t="s">
        <v>434</v>
      </c>
      <c r="J28" s="191"/>
      <c r="K28" s="189" t="s">
        <v>447</v>
      </c>
      <c r="L28" s="189" t="s">
        <v>454</v>
      </c>
      <c r="M28" s="190" t="s">
        <v>436</v>
      </c>
      <c r="N28" s="191"/>
      <c r="O28" s="189" t="s">
        <v>428</v>
      </c>
      <c r="P28" s="189" t="s">
        <v>429</v>
      </c>
      <c r="Q28" s="190" t="s">
        <v>436</v>
      </c>
      <c r="R28" s="191"/>
      <c r="S28" s="189" t="s">
        <v>447</v>
      </c>
      <c r="T28" s="189" t="s">
        <v>415</v>
      </c>
      <c r="U28" s="190" t="s">
        <v>434</v>
      </c>
      <c r="V28" s="191"/>
      <c r="W28" s="189" t="s">
        <v>429</v>
      </c>
      <c r="X28" s="189" t="s">
        <v>447</v>
      </c>
      <c r="Y28" s="190" t="s">
        <v>434</v>
      </c>
      <c r="Z28" s="211"/>
      <c r="AA28" s="189" t="s">
        <v>416</v>
      </c>
      <c r="AB28" s="189" t="s">
        <v>421</v>
      </c>
      <c r="AC28" s="190" t="s">
        <v>435</v>
      </c>
    </row>
    <row r="29" spans="1:29" x14ac:dyDescent="0.2">
      <c r="A29" s="199">
        <v>6</v>
      </c>
      <c r="C29" s="189" t="s">
        <v>424</v>
      </c>
      <c r="D29" s="189" t="s">
        <v>415</v>
      </c>
      <c r="E29" s="190" t="s">
        <v>434</v>
      </c>
      <c r="F29" s="191"/>
      <c r="G29" s="189" t="s">
        <v>448</v>
      </c>
      <c r="H29" s="189" t="s">
        <v>425</v>
      </c>
      <c r="I29" s="190" t="s">
        <v>434</v>
      </c>
      <c r="J29" s="191"/>
      <c r="K29" s="189" t="s">
        <v>422</v>
      </c>
      <c r="L29" s="189" t="s">
        <v>414</v>
      </c>
      <c r="M29" s="190" t="s">
        <v>434</v>
      </c>
      <c r="N29" s="191"/>
      <c r="O29" s="189" t="s">
        <v>448</v>
      </c>
      <c r="P29" s="189" t="s">
        <v>450</v>
      </c>
      <c r="Q29" s="190" t="s">
        <v>434</v>
      </c>
      <c r="R29" s="191"/>
      <c r="S29" s="189" t="s">
        <v>425</v>
      </c>
      <c r="T29" s="189" t="s">
        <v>421</v>
      </c>
      <c r="U29" s="190" t="s">
        <v>435</v>
      </c>
      <c r="V29" s="191"/>
      <c r="W29" s="189" t="s">
        <v>448</v>
      </c>
      <c r="X29" s="189" t="s">
        <v>426</v>
      </c>
      <c r="Y29" s="190" t="s">
        <v>434</v>
      </c>
      <c r="Z29" s="211"/>
      <c r="AA29" s="189" t="s">
        <v>450</v>
      </c>
      <c r="AB29" s="189" t="s">
        <v>418</v>
      </c>
      <c r="AC29" s="231" t="s">
        <v>436</v>
      </c>
    </row>
    <row r="30" spans="1:29" x14ac:dyDescent="0.2">
      <c r="A30" s="199">
        <v>7</v>
      </c>
      <c r="C30" s="189" t="s">
        <v>431</v>
      </c>
      <c r="D30" s="189" t="s">
        <v>422</v>
      </c>
      <c r="E30" s="190" t="s">
        <v>434</v>
      </c>
      <c r="F30" s="191"/>
      <c r="G30" s="189" t="s">
        <v>451</v>
      </c>
      <c r="H30" s="189" t="s">
        <v>415</v>
      </c>
      <c r="I30" s="190" t="s">
        <v>434</v>
      </c>
      <c r="J30" s="191"/>
      <c r="K30" s="189" t="s">
        <v>415</v>
      </c>
      <c r="L30" s="189" t="s">
        <v>427</v>
      </c>
      <c r="M30" s="190" t="s">
        <v>435</v>
      </c>
      <c r="N30" s="191"/>
      <c r="O30" s="189" t="s">
        <v>447</v>
      </c>
      <c r="P30" s="189" t="s">
        <v>416</v>
      </c>
      <c r="Q30" s="190" t="s">
        <v>434</v>
      </c>
      <c r="R30" s="191"/>
      <c r="S30" s="189" t="s">
        <v>420</v>
      </c>
      <c r="T30" s="189" t="s">
        <v>422</v>
      </c>
      <c r="U30" s="190" t="s">
        <v>435</v>
      </c>
      <c r="V30" s="191"/>
      <c r="W30" s="189" t="s">
        <v>482</v>
      </c>
      <c r="X30" s="189" t="s">
        <v>417</v>
      </c>
      <c r="Y30" s="190" t="s">
        <v>435</v>
      </c>
      <c r="Z30" s="211"/>
      <c r="AA30" s="189" t="s">
        <v>420</v>
      </c>
      <c r="AB30" s="189" t="s">
        <v>447</v>
      </c>
      <c r="AC30" s="190" t="s">
        <v>435</v>
      </c>
    </row>
    <row r="31" spans="1:29" x14ac:dyDescent="0.2">
      <c r="A31" s="199">
        <v>8</v>
      </c>
      <c r="C31" s="189" t="s">
        <v>432</v>
      </c>
      <c r="D31" s="189" t="s">
        <v>429</v>
      </c>
      <c r="E31" s="190" t="s">
        <v>434</v>
      </c>
      <c r="F31" s="191"/>
      <c r="G31" s="189" t="s">
        <v>411</v>
      </c>
      <c r="H31" s="189" t="s">
        <v>443</v>
      </c>
      <c r="I31" s="190" t="s">
        <v>436</v>
      </c>
      <c r="J31" s="191"/>
      <c r="K31" s="189" t="s">
        <v>445</v>
      </c>
      <c r="L31" s="189" t="s">
        <v>418</v>
      </c>
      <c r="M31" s="190" t="s">
        <v>436</v>
      </c>
      <c r="N31" s="191"/>
      <c r="O31" s="189" t="s">
        <v>446</v>
      </c>
      <c r="P31" s="189" t="s">
        <v>430</v>
      </c>
      <c r="Q31" s="190" t="s">
        <v>435</v>
      </c>
      <c r="R31" s="191"/>
      <c r="S31" s="189" t="s">
        <v>419</v>
      </c>
      <c r="T31" s="189" t="s">
        <v>423</v>
      </c>
      <c r="U31" s="190" t="s">
        <v>435</v>
      </c>
      <c r="V31" s="191"/>
      <c r="W31" s="189" t="s">
        <v>423</v>
      </c>
      <c r="X31" s="189" t="s">
        <v>428</v>
      </c>
      <c r="Y31" s="190" t="s">
        <v>435</v>
      </c>
      <c r="Z31" s="211"/>
      <c r="AA31" s="189" t="s">
        <v>445</v>
      </c>
      <c r="AB31" s="189" t="s">
        <v>423</v>
      </c>
      <c r="AC31" s="190" t="s">
        <v>434</v>
      </c>
    </row>
    <row r="32" spans="1:29" x14ac:dyDescent="0.2">
      <c r="A32" s="199">
        <v>9</v>
      </c>
      <c r="C32" s="189" t="s">
        <v>446</v>
      </c>
      <c r="D32" s="189" t="s">
        <v>445</v>
      </c>
      <c r="E32" s="190" t="s">
        <v>436</v>
      </c>
      <c r="F32" s="191"/>
      <c r="G32" s="189"/>
      <c r="H32" s="189"/>
      <c r="I32" s="190"/>
      <c r="J32" s="191"/>
      <c r="K32" s="189" t="s">
        <v>416</v>
      </c>
      <c r="L32" s="189" t="s">
        <v>425</v>
      </c>
      <c r="M32" s="190" t="s">
        <v>434</v>
      </c>
      <c r="N32" s="191"/>
      <c r="O32" s="189" t="s">
        <v>426</v>
      </c>
      <c r="P32" s="189" t="s">
        <v>424</v>
      </c>
      <c r="Q32" s="190" t="s">
        <v>435</v>
      </c>
      <c r="R32" s="191"/>
      <c r="S32" s="189" t="s">
        <v>428</v>
      </c>
      <c r="T32" s="189" t="s">
        <v>454</v>
      </c>
      <c r="U32" s="190" t="s">
        <v>434</v>
      </c>
      <c r="V32" s="191"/>
      <c r="W32" s="189" t="s">
        <v>412</v>
      </c>
      <c r="X32" s="189" t="s">
        <v>450</v>
      </c>
      <c r="Y32" s="190" t="s">
        <v>434</v>
      </c>
      <c r="Z32" s="211"/>
      <c r="AA32" s="189" t="s">
        <v>428</v>
      </c>
      <c r="AB32" s="189" t="s">
        <v>422</v>
      </c>
      <c r="AC32" s="190" t="s">
        <v>434</v>
      </c>
    </row>
    <row r="33" spans="1:29" ht="13.5" thickBot="1" x14ac:dyDescent="0.25">
      <c r="A33" s="199">
        <v>10</v>
      </c>
      <c r="C33" s="315" t="s">
        <v>437</v>
      </c>
      <c r="D33" s="315" t="s">
        <v>447</v>
      </c>
      <c r="E33" s="316" t="s">
        <v>434</v>
      </c>
      <c r="F33" s="191"/>
      <c r="G33" s="189"/>
      <c r="H33" s="189"/>
      <c r="I33" s="190"/>
      <c r="J33" s="191"/>
      <c r="K33" s="315" t="s">
        <v>432</v>
      </c>
      <c r="L33" s="315" t="s">
        <v>453</v>
      </c>
      <c r="M33" s="316" t="s">
        <v>434</v>
      </c>
      <c r="N33" s="191"/>
      <c r="O33" s="315" t="s">
        <v>437</v>
      </c>
      <c r="P33" s="315" t="s">
        <v>449</v>
      </c>
      <c r="Q33" s="316" t="s">
        <v>434</v>
      </c>
      <c r="R33" s="191"/>
      <c r="S33" s="315" t="s">
        <v>445</v>
      </c>
      <c r="T33" s="315" t="s">
        <v>427</v>
      </c>
      <c r="U33" s="316" t="s">
        <v>435</v>
      </c>
      <c r="V33" s="191"/>
      <c r="W33" s="315" t="s">
        <v>424</v>
      </c>
      <c r="X33" s="315" t="s">
        <v>437</v>
      </c>
      <c r="Y33" s="316" t="s">
        <v>434</v>
      </c>
      <c r="Z33" s="211"/>
      <c r="AA33" s="315" t="s">
        <v>479</v>
      </c>
      <c r="AB33" s="315" t="s">
        <v>429</v>
      </c>
      <c r="AC33" s="318" t="s">
        <v>436</v>
      </c>
    </row>
    <row r="34" spans="1:29" x14ac:dyDescent="0.2">
      <c r="A34" s="199">
        <v>11</v>
      </c>
      <c r="C34" s="319" t="s">
        <v>448</v>
      </c>
      <c r="D34" s="319" t="s">
        <v>427</v>
      </c>
      <c r="E34" s="314" t="s">
        <v>435</v>
      </c>
      <c r="F34" s="191"/>
      <c r="G34" s="189"/>
      <c r="H34" s="189"/>
      <c r="I34" s="190"/>
      <c r="J34" s="191"/>
      <c r="K34" s="319" t="s">
        <v>426</v>
      </c>
      <c r="L34" s="319" t="s">
        <v>437</v>
      </c>
      <c r="M34" s="314" t="s">
        <v>435</v>
      </c>
      <c r="N34" s="191"/>
      <c r="O34" s="319" t="s">
        <v>476</v>
      </c>
      <c r="P34" s="319" t="s">
        <v>451</v>
      </c>
      <c r="Q34" s="314" t="s">
        <v>434</v>
      </c>
      <c r="R34" s="191"/>
      <c r="S34" s="319" t="s">
        <v>416</v>
      </c>
      <c r="T34" s="319" t="s">
        <v>453</v>
      </c>
      <c r="U34" s="314" t="s">
        <v>435</v>
      </c>
      <c r="V34" s="191"/>
      <c r="W34" s="319" t="s">
        <v>433</v>
      </c>
      <c r="X34" s="319" t="s">
        <v>451</v>
      </c>
      <c r="Y34" s="314" t="s">
        <v>434</v>
      </c>
      <c r="Z34" s="211"/>
      <c r="AA34" s="319" t="s">
        <v>426</v>
      </c>
      <c r="AB34" s="319" t="s">
        <v>448</v>
      </c>
      <c r="AC34" s="314" t="s">
        <v>435</v>
      </c>
    </row>
    <row r="35" spans="1:29" x14ac:dyDescent="0.2">
      <c r="A35" s="199">
        <v>12</v>
      </c>
      <c r="C35" s="189" t="s">
        <v>451</v>
      </c>
      <c r="D35" s="189" t="s">
        <v>449</v>
      </c>
      <c r="E35" s="190" t="s">
        <v>434</v>
      </c>
      <c r="F35" s="211"/>
      <c r="G35" s="189"/>
      <c r="H35" s="189"/>
      <c r="I35" s="190"/>
      <c r="J35" s="211"/>
      <c r="K35" s="189" t="s">
        <v>468</v>
      </c>
      <c r="L35" s="189" t="s">
        <v>431</v>
      </c>
      <c r="M35" s="190" t="s">
        <v>435</v>
      </c>
      <c r="N35" s="191"/>
      <c r="O35" s="189"/>
      <c r="P35" s="189"/>
      <c r="Q35" s="190"/>
      <c r="R35" s="191"/>
      <c r="S35" s="189" t="s">
        <v>448</v>
      </c>
      <c r="T35" s="189" t="s">
        <v>429</v>
      </c>
      <c r="U35" s="190" t="s">
        <v>434</v>
      </c>
      <c r="V35" s="191"/>
      <c r="W35" s="189" t="s">
        <v>430</v>
      </c>
      <c r="X35" s="189" t="s">
        <v>452</v>
      </c>
      <c r="Y35" s="190" t="s">
        <v>435</v>
      </c>
      <c r="Z35" s="191"/>
      <c r="AA35" s="189" t="s">
        <v>446</v>
      </c>
      <c r="AB35" s="189" t="s">
        <v>437</v>
      </c>
      <c r="AC35" s="190" t="s">
        <v>435</v>
      </c>
    </row>
    <row r="36" spans="1:29" x14ac:dyDescent="0.2">
      <c r="A36" s="199">
        <v>13</v>
      </c>
      <c r="C36" s="189" t="s">
        <v>420</v>
      </c>
      <c r="D36" s="189" t="s">
        <v>418</v>
      </c>
      <c r="E36" s="190" t="s">
        <v>435</v>
      </c>
      <c r="F36" s="211"/>
      <c r="G36" s="189"/>
      <c r="H36" s="189"/>
      <c r="I36" s="190"/>
      <c r="J36" s="211"/>
      <c r="K36" s="189" t="s">
        <v>452</v>
      </c>
      <c r="L36" s="189" t="s">
        <v>451</v>
      </c>
      <c r="M36" s="190" t="s">
        <v>435</v>
      </c>
      <c r="N36" s="191"/>
      <c r="O36" s="189"/>
      <c r="P36" s="189"/>
      <c r="Q36" s="190"/>
      <c r="R36" s="191"/>
      <c r="S36" s="189" t="s">
        <v>418</v>
      </c>
      <c r="T36" s="189" t="s">
        <v>433</v>
      </c>
      <c r="U36" s="190" t="s">
        <v>435</v>
      </c>
      <c r="V36" s="191"/>
      <c r="W36" s="211"/>
      <c r="X36" s="211"/>
      <c r="Y36" s="325"/>
      <c r="Z36" s="191"/>
      <c r="AA36" s="189" t="s">
        <v>452</v>
      </c>
      <c r="AB36" s="189" t="s">
        <v>469</v>
      </c>
      <c r="AC36" s="190" t="s">
        <v>434</v>
      </c>
    </row>
    <row r="37" spans="1:29" x14ac:dyDescent="0.2">
      <c r="A37" s="199">
        <v>14</v>
      </c>
      <c r="C37" s="189" t="s">
        <v>428</v>
      </c>
      <c r="D37" s="189" t="s">
        <v>430</v>
      </c>
      <c r="E37" s="190" t="s">
        <v>435</v>
      </c>
      <c r="F37" s="211"/>
      <c r="G37" s="211"/>
      <c r="H37" s="211"/>
      <c r="I37" s="325"/>
      <c r="J37" s="211"/>
      <c r="K37" s="211"/>
      <c r="L37" s="211"/>
      <c r="M37" s="211"/>
      <c r="N37" s="211"/>
      <c r="O37" s="211"/>
      <c r="P37" s="211"/>
      <c r="Q37" s="325"/>
      <c r="R37" s="211"/>
      <c r="S37" s="189" t="s">
        <v>449</v>
      </c>
      <c r="T37" s="189" t="s">
        <v>424</v>
      </c>
      <c r="U37" s="190" t="s">
        <v>435</v>
      </c>
      <c r="V37" s="211"/>
      <c r="W37" s="211"/>
      <c r="X37" s="211"/>
      <c r="Y37" s="325"/>
      <c r="AA37" s="192" t="s">
        <v>424</v>
      </c>
      <c r="AB37" s="192" t="s">
        <v>451</v>
      </c>
      <c r="AC37" s="231" t="s">
        <v>436</v>
      </c>
    </row>
    <row r="38" spans="1:29" x14ac:dyDescent="0.2">
      <c r="A38" s="199">
        <v>15</v>
      </c>
      <c r="C38" s="189" t="s">
        <v>450</v>
      </c>
      <c r="D38" s="189" t="s">
        <v>433</v>
      </c>
      <c r="E38" s="190" t="s">
        <v>435</v>
      </c>
      <c r="F38" s="211"/>
      <c r="G38" s="211"/>
      <c r="H38" s="211"/>
      <c r="I38" s="325"/>
      <c r="J38" s="211"/>
      <c r="K38" s="211"/>
      <c r="L38" s="211"/>
      <c r="M38" s="211"/>
      <c r="N38" s="211"/>
      <c r="O38" s="211"/>
      <c r="P38" s="211"/>
      <c r="Q38" s="325"/>
      <c r="R38" s="211"/>
      <c r="S38" s="189" t="s">
        <v>430</v>
      </c>
      <c r="T38" s="189" t="s">
        <v>432</v>
      </c>
      <c r="U38" s="190" t="s">
        <v>435</v>
      </c>
      <c r="V38" s="211"/>
      <c r="W38" s="211"/>
      <c r="X38" s="211"/>
      <c r="Y38" s="325"/>
      <c r="AA38" s="192" t="s">
        <v>476</v>
      </c>
      <c r="AB38" s="192"/>
      <c r="AC38" s="328" t="s">
        <v>464</v>
      </c>
    </row>
    <row r="39" spans="1:29" x14ac:dyDescent="0.2">
      <c r="A39" s="199">
        <v>16</v>
      </c>
      <c r="C39" s="189" t="s">
        <v>426</v>
      </c>
      <c r="D39" s="189" t="s">
        <v>423</v>
      </c>
      <c r="E39" s="190" t="s">
        <v>434</v>
      </c>
      <c r="F39" s="211"/>
      <c r="G39" s="211"/>
      <c r="H39" s="211"/>
      <c r="I39" s="325"/>
      <c r="J39" s="211"/>
      <c r="K39" s="211"/>
      <c r="L39" s="211"/>
      <c r="M39" s="211"/>
      <c r="N39" s="211"/>
      <c r="O39" s="211"/>
      <c r="P39" s="211"/>
      <c r="Q39" s="325"/>
      <c r="R39" s="211"/>
      <c r="S39" s="189" t="s">
        <v>476</v>
      </c>
      <c r="T39" s="189" t="s">
        <v>452</v>
      </c>
      <c r="U39" s="190" t="s">
        <v>434</v>
      </c>
      <c r="V39" s="211"/>
      <c r="W39" s="211"/>
      <c r="X39" s="211"/>
      <c r="Y39" s="325"/>
    </row>
    <row r="40" spans="1:29" x14ac:dyDescent="0.2">
      <c r="A40" s="199">
        <v>17</v>
      </c>
      <c r="C40" s="193" t="s">
        <v>416</v>
      </c>
      <c r="D40" s="193" t="s">
        <v>454</v>
      </c>
      <c r="E40" s="194" t="s">
        <v>434</v>
      </c>
      <c r="F40" s="211"/>
      <c r="G40" s="211"/>
      <c r="H40" s="211"/>
      <c r="I40" s="325"/>
      <c r="J40" s="211"/>
      <c r="K40" s="211"/>
      <c r="L40" s="211"/>
      <c r="M40" s="211"/>
      <c r="N40" s="211"/>
      <c r="O40" s="211"/>
      <c r="P40" s="211"/>
      <c r="Q40" s="325"/>
      <c r="R40" s="211"/>
      <c r="S40" s="189" t="s">
        <v>479</v>
      </c>
      <c r="T40" s="189" t="s">
        <v>431</v>
      </c>
      <c r="U40" s="190" t="s">
        <v>435</v>
      </c>
      <c r="V40" s="211"/>
      <c r="W40" s="211"/>
      <c r="X40" s="211"/>
      <c r="Y40" s="325"/>
    </row>
    <row r="41" spans="1:29" x14ac:dyDescent="0.2">
      <c r="C41" s="211"/>
      <c r="D41" s="211"/>
      <c r="E41" s="212"/>
      <c r="F41" s="211"/>
      <c r="G41" s="211"/>
      <c r="H41" s="211"/>
      <c r="I41" s="325"/>
      <c r="J41" s="211"/>
      <c r="K41" s="211"/>
      <c r="L41" s="211"/>
      <c r="M41" s="211"/>
      <c r="N41" s="211"/>
      <c r="O41" s="211"/>
      <c r="P41" s="211"/>
      <c r="Q41" s="325"/>
      <c r="R41" s="211"/>
      <c r="S41" s="193" t="s">
        <v>465</v>
      </c>
      <c r="T41" s="193" t="s">
        <v>482</v>
      </c>
      <c r="U41" s="194" t="s">
        <v>435</v>
      </c>
      <c r="V41" s="211"/>
      <c r="W41" s="211"/>
      <c r="X41" s="211"/>
      <c r="Y41" s="325"/>
    </row>
  </sheetData>
  <conditionalFormatting sqref="AA35:AC38">
    <cfRule type="containsText" dxfId="0" priority="1" operator="containsText" text="Chlebek">
      <formula>NOT(ISERROR(SEARCH("Chlebek",AA35)))</formula>
    </cfRule>
  </conditionalFormatting>
  <pageMargins left="0.51181102362204722" right="0.51181102362204722" top="0.39370078740157483" bottom="0.39370078740157483" header="0.31496062992125984" footer="0.31496062992125984"/>
  <pageSetup paperSize="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89"/>
  <sheetViews>
    <sheetView zoomScale="85" zoomScaleNormal="85" workbookViewId="0">
      <pane ySplit="5" topLeftCell="A57" activePane="bottomLeft" state="frozen"/>
      <selection pane="bottomLeft" activeCell="AB70" sqref="AB70"/>
    </sheetView>
  </sheetViews>
  <sheetFormatPr defaultRowHeight="15" x14ac:dyDescent="0.25"/>
  <cols>
    <col min="1" max="1" width="3.42578125" customWidth="1"/>
    <col min="2" max="2" width="19.5703125" customWidth="1"/>
    <col min="3" max="11" width="3.42578125" customWidth="1"/>
    <col min="12" max="14" width="3.5703125" bestFit="1" customWidth="1"/>
    <col min="15" max="15" width="3.42578125" customWidth="1"/>
    <col min="16" max="17" width="3.5703125" bestFit="1" customWidth="1"/>
    <col min="18" max="44" width="3.42578125" customWidth="1"/>
    <col min="45" max="45" width="5" bestFit="1" customWidth="1"/>
    <col min="46" max="46" width="8.28515625" customWidth="1"/>
    <col min="47" max="47" width="9.140625" bestFit="1" customWidth="1"/>
  </cols>
  <sheetData>
    <row r="1" spans="1:47" ht="18.75" x14ac:dyDescent="0.3">
      <c r="A1" s="23" t="s">
        <v>470</v>
      </c>
    </row>
    <row r="2" spans="1:47" ht="8.1" customHeight="1" x14ac:dyDescent="0.25"/>
    <row r="3" spans="1:47" ht="15.75" thickBot="1" x14ac:dyDescent="0.3">
      <c r="A3" s="234"/>
      <c r="B3" t="s">
        <v>473</v>
      </c>
    </row>
    <row r="4" spans="1:47" ht="15.75" thickBot="1" x14ac:dyDescent="0.3">
      <c r="AU4" s="235" t="s">
        <v>471</v>
      </c>
    </row>
    <row r="5" spans="1:47" ht="15.75" thickBot="1" x14ac:dyDescent="0.3">
      <c r="C5" s="236" t="s">
        <v>6</v>
      </c>
      <c r="D5" s="237" t="s">
        <v>7</v>
      </c>
      <c r="E5" s="237" t="s">
        <v>8</v>
      </c>
      <c r="F5" s="237" t="s">
        <v>9</v>
      </c>
      <c r="G5" s="237" t="s">
        <v>10</v>
      </c>
      <c r="H5" s="237" t="s">
        <v>11</v>
      </c>
      <c r="I5" s="237" t="s">
        <v>12</v>
      </c>
      <c r="J5" s="237" t="s">
        <v>13</v>
      </c>
      <c r="K5" s="237" t="s">
        <v>14</v>
      </c>
      <c r="L5" s="238" t="s">
        <v>15</v>
      </c>
      <c r="M5" s="236" t="s">
        <v>16</v>
      </c>
      <c r="N5" s="237" t="s">
        <v>17</v>
      </c>
      <c r="O5" s="237" t="s">
        <v>18</v>
      </c>
      <c r="P5" s="237" t="s">
        <v>19</v>
      </c>
      <c r="Q5" s="237" t="s">
        <v>20</v>
      </c>
      <c r="R5" s="237" t="s">
        <v>21</v>
      </c>
      <c r="S5" s="237" t="s">
        <v>22</v>
      </c>
      <c r="T5" s="237" t="s">
        <v>23</v>
      </c>
      <c r="U5" s="237" t="s">
        <v>24</v>
      </c>
      <c r="V5" s="238" t="s">
        <v>25</v>
      </c>
      <c r="W5" s="236" t="s">
        <v>37</v>
      </c>
      <c r="X5" s="237" t="s">
        <v>38</v>
      </c>
      <c r="Y5" s="237" t="s">
        <v>40</v>
      </c>
      <c r="Z5" s="237" t="s">
        <v>43</v>
      </c>
      <c r="AA5" s="237" t="s">
        <v>44</v>
      </c>
      <c r="AB5" s="237" t="s">
        <v>45</v>
      </c>
      <c r="AC5" s="237" t="s">
        <v>47</v>
      </c>
      <c r="AD5" s="237" t="s">
        <v>48</v>
      </c>
      <c r="AE5" s="237" t="s">
        <v>49</v>
      </c>
      <c r="AF5" s="239" t="s">
        <v>91</v>
      </c>
      <c r="AG5" s="236" t="s">
        <v>51</v>
      </c>
      <c r="AH5" s="238" t="s">
        <v>53</v>
      </c>
      <c r="AI5" s="237" t="s">
        <v>54</v>
      </c>
      <c r="AJ5" s="238" t="s">
        <v>55</v>
      </c>
      <c r="AK5" s="237" t="s">
        <v>59</v>
      </c>
      <c r="AL5" s="238" t="s">
        <v>181</v>
      </c>
      <c r="AM5" s="237" t="s">
        <v>182</v>
      </c>
      <c r="AN5" s="237" t="s">
        <v>183</v>
      </c>
      <c r="AO5" s="238" t="s">
        <v>188</v>
      </c>
      <c r="AP5" s="238" t="s">
        <v>184</v>
      </c>
      <c r="AQ5" s="239" t="s">
        <v>186</v>
      </c>
      <c r="AS5" s="240" t="s">
        <v>34</v>
      </c>
      <c r="AT5" s="241" t="s">
        <v>320</v>
      </c>
      <c r="AU5" s="242" t="s">
        <v>472</v>
      </c>
    </row>
    <row r="6" spans="1:47" ht="15.6" customHeight="1" x14ac:dyDescent="0.25">
      <c r="A6" s="243" t="s">
        <v>6</v>
      </c>
      <c r="B6" s="244" t="s">
        <v>179</v>
      </c>
      <c r="C6" s="245"/>
      <c r="D6" s="246">
        <v>0</v>
      </c>
      <c r="E6" s="246"/>
      <c r="F6" s="246"/>
      <c r="G6" s="246"/>
      <c r="H6" s="247">
        <v>0.5</v>
      </c>
      <c r="I6" s="246">
        <v>0.5</v>
      </c>
      <c r="J6" s="247"/>
      <c r="K6" s="247"/>
      <c r="L6" s="290"/>
      <c r="M6" s="269">
        <v>1</v>
      </c>
      <c r="N6" s="247">
        <v>0</v>
      </c>
      <c r="O6" s="247"/>
      <c r="P6" s="247"/>
      <c r="Q6" s="247"/>
      <c r="R6" s="247"/>
      <c r="S6" s="247"/>
      <c r="T6" s="247"/>
      <c r="U6" s="247"/>
      <c r="V6" s="290"/>
      <c r="W6" s="269"/>
      <c r="X6" s="247"/>
      <c r="Y6" s="247"/>
      <c r="Z6" s="247"/>
      <c r="AA6" s="268"/>
      <c r="AB6" s="268"/>
      <c r="AC6" s="268"/>
      <c r="AD6" s="248"/>
      <c r="AE6" s="248"/>
      <c r="AF6" s="250"/>
      <c r="AG6" s="309"/>
      <c r="AH6" s="301"/>
      <c r="AI6" s="248"/>
      <c r="AJ6" s="248"/>
      <c r="AK6" s="248"/>
      <c r="AL6" s="248"/>
      <c r="AM6" s="268"/>
      <c r="AN6" s="268"/>
      <c r="AO6" s="268"/>
      <c r="AP6" s="248"/>
      <c r="AQ6" s="250"/>
      <c r="AR6" s="251"/>
      <c r="AS6" s="252">
        <f t="shared" ref="AS6:AS37" si="0">SUM(C6:AQ6)</f>
        <v>2</v>
      </c>
      <c r="AT6" s="338">
        <f>AS6+AS7</f>
        <v>6.5</v>
      </c>
      <c r="AU6" s="333">
        <f>SUM(C6:AE7)</f>
        <v>6.5</v>
      </c>
    </row>
    <row r="7" spans="1:47" ht="15.95" customHeight="1" thickBot="1" x14ac:dyDescent="0.3">
      <c r="A7" s="253"/>
      <c r="B7" s="254">
        <v>1826</v>
      </c>
      <c r="C7" s="255"/>
      <c r="D7" s="256"/>
      <c r="E7" s="256"/>
      <c r="F7" s="256"/>
      <c r="G7" s="256"/>
      <c r="H7" s="257"/>
      <c r="I7" s="256">
        <v>0.5</v>
      </c>
      <c r="J7" s="257">
        <v>1</v>
      </c>
      <c r="K7" s="257"/>
      <c r="L7" s="291"/>
      <c r="M7" s="280">
        <v>1</v>
      </c>
      <c r="N7" s="257">
        <v>1</v>
      </c>
      <c r="O7" s="257"/>
      <c r="P7" s="257"/>
      <c r="Q7" s="257"/>
      <c r="R7" s="257"/>
      <c r="S7" s="257"/>
      <c r="T7" s="257"/>
      <c r="U7" s="257"/>
      <c r="V7" s="291"/>
      <c r="W7" s="280"/>
      <c r="X7" s="257">
        <v>1</v>
      </c>
      <c r="Y7" s="257"/>
      <c r="Z7" s="257"/>
      <c r="AA7" s="279"/>
      <c r="AB7" s="279"/>
      <c r="AC7" s="279"/>
      <c r="AD7" s="258"/>
      <c r="AE7" s="258"/>
      <c r="AF7" s="260"/>
      <c r="AG7" s="310"/>
      <c r="AH7" s="302"/>
      <c r="AI7" s="258"/>
      <c r="AJ7" s="258"/>
      <c r="AK7" s="258"/>
      <c r="AL7" s="258"/>
      <c r="AM7" s="279"/>
      <c r="AN7" s="279"/>
      <c r="AO7" s="279"/>
      <c r="AP7" s="258"/>
      <c r="AQ7" s="260"/>
      <c r="AR7" s="261"/>
      <c r="AS7" s="262">
        <f t="shared" si="0"/>
        <v>4.5</v>
      </c>
      <c r="AT7" s="341"/>
      <c r="AU7" s="335"/>
    </row>
    <row r="8" spans="1:47" ht="15.6" customHeight="1" x14ac:dyDescent="0.25">
      <c r="A8" s="263" t="s">
        <v>7</v>
      </c>
      <c r="B8" s="264" t="s">
        <v>369</v>
      </c>
      <c r="C8" s="265"/>
      <c r="D8" s="266"/>
      <c r="E8" s="267"/>
      <c r="F8" s="267">
        <v>0.5</v>
      </c>
      <c r="G8" s="267">
        <v>1</v>
      </c>
      <c r="H8" s="267">
        <v>1</v>
      </c>
      <c r="I8" s="247">
        <v>0</v>
      </c>
      <c r="J8" s="247"/>
      <c r="K8" s="247"/>
      <c r="L8" s="296"/>
      <c r="M8" s="281"/>
      <c r="N8" s="247">
        <v>1</v>
      </c>
      <c r="O8" s="270"/>
      <c r="P8" s="247"/>
      <c r="Q8" s="247"/>
      <c r="R8" s="247"/>
      <c r="S8" s="247"/>
      <c r="T8" s="270"/>
      <c r="U8" s="270"/>
      <c r="V8" s="296"/>
      <c r="W8" s="281"/>
      <c r="X8" s="247"/>
      <c r="Y8" s="247"/>
      <c r="Z8" s="247"/>
      <c r="AA8" s="285"/>
      <c r="AB8" s="285"/>
      <c r="AC8" s="285"/>
      <c r="AD8" s="271"/>
      <c r="AE8" s="271"/>
      <c r="AF8" s="273"/>
      <c r="AG8" s="309"/>
      <c r="AH8" s="301"/>
      <c r="AI8" s="271"/>
      <c r="AJ8" s="271"/>
      <c r="AK8" s="271"/>
      <c r="AL8" s="271"/>
      <c r="AM8" s="285"/>
      <c r="AN8" s="268">
        <v>1</v>
      </c>
      <c r="AO8" s="268"/>
      <c r="AP8" s="248"/>
      <c r="AQ8" s="250"/>
      <c r="AR8" s="251"/>
      <c r="AS8" s="252">
        <f t="shared" si="0"/>
        <v>4.5</v>
      </c>
      <c r="AT8" s="338">
        <f>AS8+AS9</f>
        <v>8.5</v>
      </c>
      <c r="AU8" s="333">
        <f>SUM(C8:AE9)</f>
        <v>7.5</v>
      </c>
    </row>
    <row r="9" spans="1:47" ht="15.95" customHeight="1" thickBot="1" x14ac:dyDescent="0.3">
      <c r="A9" s="274"/>
      <c r="B9" s="275">
        <v>1805</v>
      </c>
      <c r="C9" s="276">
        <v>1</v>
      </c>
      <c r="D9" s="277"/>
      <c r="E9" s="278"/>
      <c r="F9" s="278"/>
      <c r="G9" s="278"/>
      <c r="H9" s="278">
        <v>1</v>
      </c>
      <c r="I9" s="257">
        <v>1</v>
      </c>
      <c r="J9" s="257"/>
      <c r="K9" s="257"/>
      <c r="L9" s="297"/>
      <c r="M9" s="283">
        <v>1</v>
      </c>
      <c r="N9" s="257"/>
      <c r="O9" s="257"/>
      <c r="P9" s="257"/>
      <c r="Q9" s="257"/>
      <c r="R9" s="257"/>
      <c r="S9" s="257"/>
      <c r="T9" s="257"/>
      <c r="U9" s="257"/>
      <c r="V9" s="297"/>
      <c r="W9" s="283"/>
      <c r="X9" s="257"/>
      <c r="Y9" s="257"/>
      <c r="Z9" s="257"/>
      <c r="AA9" s="279"/>
      <c r="AB9" s="279"/>
      <c r="AC9" s="279"/>
      <c r="AD9" s="258"/>
      <c r="AE9" s="258"/>
      <c r="AF9" s="260"/>
      <c r="AG9" s="310"/>
      <c r="AH9" s="302"/>
      <c r="AI9" s="258"/>
      <c r="AJ9" s="258"/>
      <c r="AK9" s="258"/>
      <c r="AL9" s="258"/>
      <c r="AM9" s="279"/>
      <c r="AN9" s="279">
        <v>0</v>
      </c>
      <c r="AO9" s="279"/>
      <c r="AP9" s="258"/>
      <c r="AQ9" s="260"/>
      <c r="AR9" s="261"/>
      <c r="AS9" s="262">
        <f t="shared" si="0"/>
        <v>4</v>
      </c>
      <c r="AT9" s="339"/>
      <c r="AU9" s="335"/>
    </row>
    <row r="10" spans="1:47" ht="15.6" customHeight="1" x14ac:dyDescent="0.25">
      <c r="A10" s="243" t="s">
        <v>8</v>
      </c>
      <c r="B10" s="244" t="s">
        <v>28</v>
      </c>
      <c r="C10" s="281"/>
      <c r="D10" s="246"/>
      <c r="E10" s="282"/>
      <c r="F10" s="246"/>
      <c r="G10" s="246">
        <v>1</v>
      </c>
      <c r="H10" s="246">
        <v>0</v>
      </c>
      <c r="I10" s="247"/>
      <c r="J10" s="247"/>
      <c r="K10" s="247"/>
      <c r="L10" s="293">
        <v>1</v>
      </c>
      <c r="M10" s="265"/>
      <c r="N10" s="270"/>
      <c r="O10" s="270"/>
      <c r="P10" s="247"/>
      <c r="Q10" s="247">
        <v>1</v>
      </c>
      <c r="R10" s="247"/>
      <c r="S10" s="247"/>
      <c r="T10" s="270"/>
      <c r="U10" s="270"/>
      <c r="V10" s="293"/>
      <c r="W10" s="265"/>
      <c r="X10" s="247"/>
      <c r="Y10" s="247"/>
      <c r="Z10" s="247"/>
      <c r="AA10" s="268"/>
      <c r="AB10" s="268"/>
      <c r="AC10" s="268"/>
      <c r="AD10" s="248"/>
      <c r="AE10" s="248"/>
      <c r="AF10" s="250"/>
      <c r="AG10" s="309"/>
      <c r="AH10" s="301"/>
      <c r="AI10" s="248"/>
      <c r="AJ10" s="248"/>
      <c r="AK10" s="248"/>
      <c r="AL10" s="248"/>
      <c r="AM10" s="268"/>
      <c r="AN10" s="268"/>
      <c r="AO10" s="268">
        <v>1</v>
      </c>
      <c r="AP10" s="248"/>
      <c r="AQ10" s="250"/>
      <c r="AR10" s="251"/>
      <c r="AS10" s="252">
        <f t="shared" si="0"/>
        <v>4</v>
      </c>
      <c r="AT10" s="340">
        <f>AS10+AS11</f>
        <v>5</v>
      </c>
      <c r="AU10" s="333">
        <f>SUM(C10:AE11)</f>
        <v>4</v>
      </c>
    </row>
    <row r="11" spans="1:47" ht="15.95" customHeight="1" thickBot="1" x14ac:dyDescent="0.3">
      <c r="A11" s="253"/>
      <c r="B11" s="275">
        <v>1777</v>
      </c>
      <c r="C11" s="283"/>
      <c r="D11" s="256"/>
      <c r="E11" s="284"/>
      <c r="F11" s="256">
        <v>0</v>
      </c>
      <c r="G11" s="256"/>
      <c r="H11" s="256"/>
      <c r="I11" s="257">
        <v>0</v>
      </c>
      <c r="J11" s="257"/>
      <c r="K11" s="257"/>
      <c r="L11" s="294"/>
      <c r="M11" s="276"/>
      <c r="N11" s="257"/>
      <c r="O11" s="257">
        <v>1</v>
      </c>
      <c r="P11" s="257"/>
      <c r="Q11" s="257"/>
      <c r="R11" s="257"/>
      <c r="S11" s="257"/>
      <c r="T11" s="257"/>
      <c r="U11" s="257"/>
      <c r="V11" s="294"/>
      <c r="W11" s="276"/>
      <c r="X11" s="257"/>
      <c r="Y11" s="257"/>
      <c r="Z11" s="257"/>
      <c r="AA11" s="279"/>
      <c r="AB11" s="279"/>
      <c r="AC11" s="279"/>
      <c r="AD11" s="258"/>
      <c r="AE11" s="258"/>
      <c r="AF11" s="260"/>
      <c r="AG11" s="310"/>
      <c r="AH11" s="302"/>
      <c r="AI11" s="258"/>
      <c r="AJ11" s="258"/>
      <c r="AK11" s="258"/>
      <c r="AL11" s="258"/>
      <c r="AM11" s="279"/>
      <c r="AN11" s="279">
        <v>0</v>
      </c>
      <c r="AO11" s="279">
        <v>0</v>
      </c>
      <c r="AP11" s="258"/>
      <c r="AQ11" s="260"/>
      <c r="AR11" s="261"/>
      <c r="AS11" s="262">
        <f t="shared" si="0"/>
        <v>1</v>
      </c>
      <c r="AT11" s="341"/>
      <c r="AU11" s="335"/>
    </row>
    <row r="12" spans="1:47" ht="15.6" customHeight="1" x14ac:dyDescent="0.25">
      <c r="A12" s="263" t="s">
        <v>9</v>
      </c>
      <c r="B12" s="264" t="s">
        <v>370</v>
      </c>
      <c r="C12" s="265"/>
      <c r="D12" s="267"/>
      <c r="E12" s="267">
        <v>1</v>
      </c>
      <c r="F12" s="266"/>
      <c r="G12" s="267"/>
      <c r="H12" s="267">
        <v>0.5</v>
      </c>
      <c r="I12" s="270">
        <v>0.5</v>
      </c>
      <c r="J12" s="270"/>
      <c r="K12" s="270"/>
      <c r="L12" s="296"/>
      <c r="M12" s="281"/>
      <c r="N12" s="270">
        <v>0</v>
      </c>
      <c r="O12" s="270"/>
      <c r="P12" s="270">
        <v>1</v>
      </c>
      <c r="Q12" s="247"/>
      <c r="R12" s="247"/>
      <c r="S12" s="247"/>
      <c r="T12" s="270"/>
      <c r="U12" s="270"/>
      <c r="V12" s="296"/>
      <c r="W12" s="281"/>
      <c r="X12" s="247"/>
      <c r="Y12" s="247"/>
      <c r="Z12" s="247"/>
      <c r="AA12" s="268"/>
      <c r="AB12" s="268"/>
      <c r="AC12" s="268"/>
      <c r="AD12" s="248"/>
      <c r="AE12" s="248"/>
      <c r="AF12" s="250"/>
      <c r="AG12" s="309"/>
      <c r="AH12" s="301"/>
      <c r="AI12" s="248"/>
      <c r="AJ12" s="248"/>
      <c r="AK12" s="248"/>
      <c r="AL12" s="248"/>
      <c r="AM12" s="268"/>
      <c r="AN12" s="268"/>
      <c r="AO12" s="268"/>
      <c r="AP12" s="248"/>
      <c r="AQ12" s="250"/>
      <c r="AR12" s="251"/>
      <c r="AS12" s="252">
        <f t="shared" si="0"/>
        <v>3</v>
      </c>
      <c r="AT12" s="338">
        <f>AS12+AS13</f>
        <v>6.5</v>
      </c>
      <c r="AU12" s="333">
        <f>SUM(C12:AE13)</f>
        <v>6</v>
      </c>
    </row>
    <row r="13" spans="1:47" ht="15.95" customHeight="1" thickBot="1" x14ac:dyDescent="0.3">
      <c r="A13" s="274"/>
      <c r="B13" s="275">
        <v>1681</v>
      </c>
      <c r="C13" s="276"/>
      <c r="D13" s="278">
        <v>0.5</v>
      </c>
      <c r="E13" s="278"/>
      <c r="F13" s="277"/>
      <c r="G13" s="278"/>
      <c r="H13" s="278">
        <v>0.5</v>
      </c>
      <c r="I13" s="286">
        <v>0</v>
      </c>
      <c r="J13" s="286">
        <v>1</v>
      </c>
      <c r="K13" s="286"/>
      <c r="L13" s="297">
        <v>1</v>
      </c>
      <c r="M13" s="283"/>
      <c r="N13" s="257"/>
      <c r="O13" s="257"/>
      <c r="P13" s="257"/>
      <c r="Q13" s="257"/>
      <c r="R13" s="257"/>
      <c r="S13" s="257"/>
      <c r="T13" s="257"/>
      <c r="U13" s="257"/>
      <c r="V13" s="297"/>
      <c r="W13" s="283"/>
      <c r="X13" s="257"/>
      <c r="Y13" s="257"/>
      <c r="Z13" s="257"/>
      <c r="AA13" s="279"/>
      <c r="AB13" s="279"/>
      <c r="AC13" s="279"/>
      <c r="AD13" s="258"/>
      <c r="AE13" s="258"/>
      <c r="AF13" s="260"/>
      <c r="AG13" s="310"/>
      <c r="AH13" s="302"/>
      <c r="AI13" s="258"/>
      <c r="AJ13" s="258"/>
      <c r="AK13" s="258"/>
      <c r="AL13" s="258"/>
      <c r="AM13" s="279"/>
      <c r="AN13" s="279">
        <v>0.5</v>
      </c>
      <c r="AO13" s="279"/>
      <c r="AP13" s="258"/>
      <c r="AQ13" s="260"/>
      <c r="AR13" s="261"/>
      <c r="AS13" s="262">
        <f t="shared" si="0"/>
        <v>3.5</v>
      </c>
      <c r="AT13" s="339"/>
      <c r="AU13" s="335"/>
    </row>
    <row r="14" spans="1:47" ht="15.6" customHeight="1" x14ac:dyDescent="0.25">
      <c r="A14" s="243" t="s">
        <v>10</v>
      </c>
      <c r="B14" s="264" t="s">
        <v>50</v>
      </c>
      <c r="C14" s="281"/>
      <c r="D14" s="246"/>
      <c r="E14" s="246"/>
      <c r="F14" s="246"/>
      <c r="G14" s="282"/>
      <c r="H14" s="246"/>
      <c r="I14" s="247"/>
      <c r="J14" s="247"/>
      <c r="K14" s="247"/>
      <c r="L14" s="296"/>
      <c r="M14" s="281"/>
      <c r="N14" s="247"/>
      <c r="O14" s="270"/>
      <c r="P14" s="270"/>
      <c r="Q14" s="270">
        <v>1</v>
      </c>
      <c r="R14" s="247">
        <v>1</v>
      </c>
      <c r="S14" s="270"/>
      <c r="T14" s="270">
        <v>1</v>
      </c>
      <c r="U14" s="270"/>
      <c r="V14" s="296"/>
      <c r="W14" s="281"/>
      <c r="X14" s="247">
        <v>0</v>
      </c>
      <c r="Y14" s="247"/>
      <c r="Z14" s="247"/>
      <c r="AA14" s="268"/>
      <c r="AB14" s="268"/>
      <c r="AC14" s="268"/>
      <c r="AD14" s="248"/>
      <c r="AE14" s="248"/>
      <c r="AF14" s="250"/>
      <c r="AG14" s="309"/>
      <c r="AH14" s="301"/>
      <c r="AI14" s="248"/>
      <c r="AJ14" s="248"/>
      <c r="AK14" s="248"/>
      <c r="AL14" s="248"/>
      <c r="AM14" s="268"/>
      <c r="AN14" s="268"/>
      <c r="AO14" s="268"/>
      <c r="AP14" s="248"/>
      <c r="AQ14" s="250"/>
      <c r="AR14" s="251"/>
      <c r="AS14" s="252">
        <f t="shared" si="0"/>
        <v>3</v>
      </c>
      <c r="AT14" s="340">
        <f>AS14+AS15</f>
        <v>3.5</v>
      </c>
      <c r="AU14" s="333">
        <f>SUM(C14:AE15)</f>
        <v>3.5</v>
      </c>
    </row>
    <row r="15" spans="1:47" ht="15.95" customHeight="1" thickBot="1" x14ac:dyDescent="0.3">
      <c r="A15" s="253"/>
      <c r="B15" s="275">
        <v>1664</v>
      </c>
      <c r="C15" s="283"/>
      <c r="D15" s="256">
        <v>0</v>
      </c>
      <c r="E15" s="256">
        <v>0</v>
      </c>
      <c r="F15" s="256"/>
      <c r="G15" s="284"/>
      <c r="H15" s="256"/>
      <c r="I15" s="257"/>
      <c r="J15" s="257"/>
      <c r="K15" s="257"/>
      <c r="L15" s="297"/>
      <c r="M15" s="283"/>
      <c r="N15" s="257"/>
      <c r="O15" s="257"/>
      <c r="P15" s="257"/>
      <c r="Q15" s="257"/>
      <c r="R15" s="257"/>
      <c r="S15" s="257"/>
      <c r="T15" s="257"/>
      <c r="U15" s="257"/>
      <c r="V15" s="297"/>
      <c r="W15" s="283"/>
      <c r="X15" s="257">
        <v>0.5</v>
      </c>
      <c r="Y15" s="257"/>
      <c r="Z15" s="257"/>
      <c r="AA15" s="279"/>
      <c r="AB15" s="279"/>
      <c r="AC15" s="279"/>
      <c r="AD15" s="258"/>
      <c r="AE15" s="258"/>
      <c r="AF15" s="260"/>
      <c r="AG15" s="310"/>
      <c r="AH15" s="302"/>
      <c r="AI15" s="258"/>
      <c r="AJ15" s="258"/>
      <c r="AK15" s="258"/>
      <c r="AL15" s="258"/>
      <c r="AM15" s="279"/>
      <c r="AN15" s="279">
        <v>0</v>
      </c>
      <c r="AO15" s="279"/>
      <c r="AP15" s="258"/>
      <c r="AQ15" s="260"/>
      <c r="AR15" s="261"/>
      <c r="AS15" s="262">
        <f t="shared" si="0"/>
        <v>0.5</v>
      </c>
      <c r="AT15" s="341"/>
      <c r="AU15" s="335"/>
    </row>
    <row r="16" spans="1:47" ht="15.6" customHeight="1" x14ac:dyDescent="0.25">
      <c r="A16" s="263" t="s">
        <v>11</v>
      </c>
      <c r="B16" s="264" t="s">
        <v>372</v>
      </c>
      <c r="C16" s="265"/>
      <c r="D16" s="267">
        <v>0</v>
      </c>
      <c r="E16" s="267"/>
      <c r="F16" s="267">
        <v>0.5</v>
      </c>
      <c r="G16" s="267"/>
      <c r="H16" s="266"/>
      <c r="I16" s="270"/>
      <c r="J16" s="270"/>
      <c r="K16" s="270"/>
      <c r="L16" s="296"/>
      <c r="M16" s="281"/>
      <c r="N16" s="270"/>
      <c r="O16" s="270"/>
      <c r="P16" s="270"/>
      <c r="Q16" s="247">
        <v>1</v>
      </c>
      <c r="R16" s="247"/>
      <c r="S16" s="247"/>
      <c r="T16" s="247">
        <v>1</v>
      </c>
      <c r="U16" s="247"/>
      <c r="V16" s="296"/>
      <c r="W16" s="281"/>
      <c r="X16" s="247"/>
      <c r="Y16" s="247"/>
      <c r="Z16" s="247"/>
      <c r="AA16" s="268"/>
      <c r="AB16" s="268"/>
      <c r="AC16" s="268"/>
      <c r="AD16" s="248"/>
      <c r="AE16" s="248"/>
      <c r="AF16" s="250"/>
      <c r="AG16" s="309"/>
      <c r="AH16" s="301"/>
      <c r="AI16" s="248"/>
      <c r="AJ16" s="248"/>
      <c r="AK16" s="248"/>
      <c r="AL16" s="248"/>
      <c r="AM16" s="268"/>
      <c r="AN16" s="268">
        <v>0</v>
      </c>
      <c r="AO16" s="268"/>
      <c r="AP16" s="248"/>
      <c r="AQ16" s="250"/>
      <c r="AR16" s="251"/>
      <c r="AS16" s="252">
        <f t="shared" si="0"/>
        <v>2.5</v>
      </c>
      <c r="AT16" s="338">
        <f>AS16+AS17</f>
        <v>6.5</v>
      </c>
      <c r="AU16" s="333">
        <f>SUM(C16:AE17)</f>
        <v>6.5</v>
      </c>
    </row>
    <row r="17" spans="1:47" ht="15.95" customHeight="1" thickBot="1" x14ac:dyDescent="0.3">
      <c r="A17" s="274"/>
      <c r="B17" s="275">
        <v>1661</v>
      </c>
      <c r="C17" s="276">
        <v>0.5</v>
      </c>
      <c r="D17" s="278">
        <v>0</v>
      </c>
      <c r="E17" s="278">
        <v>1</v>
      </c>
      <c r="F17" s="278">
        <v>0.5</v>
      </c>
      <c r="G17" s="278"/>
      <c r="H17" s="277"/>
      <c r="I17" s="286"/>
      <c r="J17" s="286"/>
      <c r="K17" s="286"/>
      <c r="L17" s="297"/>
      <c r="M17" s="283"/>
      <c r="N17" s="286">
        <v>1</v>
      </c>
      <c r="O17" s="286"/>
      <c r="P17" s="257"/>
      <c r="Q17" s="257"/>
      <c r="R17" s="257">
        <v>1</v>
      </c>
      <c r="S17" s="257"/>
      <c r="T17" s="257"/>
      <c r="U17" s="257"/>
      <c r="V17" s="297"/>
      <c r="W17" s="283"/>
      <c r="X17" s="257"/>
      <c r="Y17" s="257"/>
      <c r="Z17" s="257"/>
      <c r="AA17" s="279"/>
      <c r="AB17" s="279"/>
      <c r="AC17" s="279"/>
      <c r="AD17" s="258"/>
      <c r="AE17" s="258"/>
      <c r="AF17" s="260"/>
      <c r="AG17" s="310"/>
      <c r="AH17" s="302"/>
      <c r="AI17" s="258"/>
      <c r="AJ17" s="258"/>
      <c r="AK17" s="258"/>
      <c r="AL17" s="258"/>
      <c r="AM17" s="279"/>
      <c r="AN17" s="279"/>
      <c r="AO17" s="279"/>
      <c r="AP17" s="258"/>
      <c r="AQ17" s="260"/>
      <c r="AR17" s="261"/>
      <c r="AS17" s="262">
        <f t="shared" si="0"/>
        <v>4</v>
      </c>
      <c r="AT17" s="339"/>
      <c r="AU17" s="335"/>
    </row>
    <row r="18" spans="1:47" ht="15.6" customHeight="1" x14ac:dyDescent="0.25">
      <c r="A18" s="243" t="s">
        <v>12</v>
      </c>
      <c r="B18" s="264" t="s">
        <v>119</v>
      </c>
      <c r="C18" s="281">
        <v>0.5</v>
      </c>
      <c r="D18" s="246">
        <v>0</v>
      </c>
      <c r="E18" s="246">
        <v>1</v>
      </c>
      <c r="F18" s="246">
        <v>1</v>
      </c>
      <c r="G18" s="246"/>
      <c r="H18" s="246"/>
      <c r="I18" s="282"/>
      <c r="J18" s="247"/>
      <c r="K18" s="247">
        <v>1</v>
      </c>
      <c r="L18" s="296"/>
      <c r="M18" s="281"/>
      <c r="N18" s="247"/>
      <c r="O18" s="247"/>
      <c r="P18" s="270"/>
      <c r="Q18" s="247"/>
      <c r="R18" s="247"/>
      <c r="S18" s="270"/>
      <c r="T18" s="270"/>
      <c r="U18" s="247"/>
      <c r="V18" s="296"/>
      <c r="W18" s="281"/>
      <c r="X18" s="247"/>
      <c r="Y18" s="247"/>
      <c r="Z18" s="247"/>
      <c r="AA18" s="268"/>
      <c r="AB18" s="268"/>
      <c r="AC18" s="268"/>
      <c r="AD18" s="248"/>
      <c r="AE18" s="248"/>
      <c r="AF18" s="250"/>
      <c r="AG18" s="309"/>
      <c r="AH18" s="301"/>
      <c r="AI18" s="248"/>
      <c r="AJ18" s="248"/>
      <c r="AK18" s="248"/>
      <c r="AL18" s="248"/>
      <c r="AM18" s="268"/>
      <c r="AN18" s="268">
        <v>0.5</v>
      </c>
      <c r="AO18" s="268"/>
      <c r="AP18" s="248"/>
      <c r="AQ18" s="250"/>
      <c r="AR18" s="251"/>
      <c r="AS18" s="252">
        <f t="shared" si="0"/>
        <v>4</v>
      </c>
      <c r="AT18" s="340">
        <f>AS18+AS19</f>
        <v>7</v>
      </c>
      <c r="AU18" s="333">
        <f>SUM(C18:AE19)</f>
        <v>6</v>
      </c>
    </row>
    <row r="19" spans="1:47" ht="15.95" customHeight="1" thickBot="1" x14ac:dyDescent="0.3">
      <c r="A19" s="253"/>
      <c r="B19" s="275">
        <v>1596</v>
      </c>
      <c r="C19" s="283">
        <v>0.5</v>
      </c>
      <c r="D19" s="256">
        <v>1</v>
      </c>
      <c r="E19" s="256"/>
      <c r="F19" s="256">
        <v>0.5</v>
      </c>
      <c r="G19" s="256"/>
      <c r="H19" s="256"/>
      <c r="I19" s="284"/>
      <c r="J19" s="257"/>
      <c r="K19" s="257"/>
      <c r="L19" s="297"/>
      <c r="M19" s="283"/>
      <c r="N19" s="257">
        <v>0.5</v>
      </c>
      <c r="O19" s="257"/>
      <c r="P19" s="257"/>
      <c r="Q19" s="257"/>
      <c r="R19" s="257"/>
      <c r="S19" s="257"/>
      <c r="T19" s="286"/>
      <c r="U19" s="257"/>
      <c r="V19" s="297"/>
      <c r="W19" s="283"/>
      <c r="X19" s="257"/>
      <c r="Y19" s="257"/>
      <c r="Z19" s="257"/>
      <c r="AA19" s="279"/>
      <c r="AB19" s="279"/>
      <c r="AC19" s="279"/>
      <c r="AD19" s="258"/>
      <c r="AE19" s="258"/>
      <c r="AF19" s="260"/>
      <c r="AG19" s="310"/>
      <c r="AH19" s="302"/>
      <c r="AI19" s="258"/>
      <c r="AJ19" s="258"/>
      <c r="AK19" s="258"/>
      <c r="AL19" s="258"/>
      <c r="AM19" s="279"/>
      <c r="AN19" s="279"/>
      <c r="AO19" s="279">
        <v>0.5</v>
      </c>
      <c r="AP19" s="258"/>
      <c r="AQ19" s="260"/>
      <c r="AR19" s="261"/>
      <c r="AS19" s="262">
        <f t="shared" si="0"/>
        <v>3</v>
      </c>
      <c r="AT19" s="341"/>
      <c r="AU19" s="335"/>
    </row>
    <row r="20" spans="1:47" ht="15.6" customHeight="1" x14ac:dyDescent="0.25">
      <c r="A20" s="263" t="s">
        <v>13</v>
      </c>
      <c r="B20" s="264" t="s">
        <v>67</v>
      </c>
      <c r="C20" s="265">
        <v>0</v>
      </c>
      <c r="D20" s="267"/>
      <c r="E20" s="267"/>
      <c r="F20" s="267">
        <v>0</v>
      </c>
      <c r="G20" s="267"/>
      <c r="H20" s="267"/>
      <c r="I20" s="246"/>
      <c r="J20" s="282"/>
      <c r="K20" s="246"/>
      <c r="L20" s="296"/>
      <c r="M20" s="281"/>
      <c r="N20" s="246"/>
      <c r="O20" s="247"/>
      <c r="P20" s="246"/>
      <c r="Q20" s="270"/>
      <c r="R20" s="270"/>
      <c r="S20" s="270"/>
      <c r="T20" s="247"/>
      <c r="U20" s="247"/>
      <c r="V20" s="296"/>
      <c r="W20" s="281"/>
      <c r="X20" s="247"/>
      <c r="Y20" s="247"/>
      <c r="Z20" s="247"/>
      <c r="AA20" s="268">
        <v>1</v>
      </c>
      <c r="AB20" s="268"/>
      <c r="AC20" s="268"/>
      <c r="AD20" s="248"/>
      <c r="AE20" s="248"/>
      <c r="AF20" s="250"/>
      <c r="AG20" s="309"/>
      <c r="AH20" s="301"/>
      <c r="AI20" s="248"/>
      <c r="AJ20" s="248"/>
      <c r="AK20" s="248"/>
      <c r="AL20" s="248"/>
      <c r="AM20" s="268"/>
      <c r="AN20" s="268">
        <v>0</v>
      </c>
      <c r="AO20" s="268">
        <v>0</v>
      </c>
      <c r="AP20" s="248"/>
      <c r="AQ20" s="250"/>
      <c r="AR20" s="251"/>
      <c r="AS20" s="252">
        <f t="shared" si="0"/>
        <v>1</v>
      </c>
      <c r="AT20" s="338">
        <f>AS20+AS21</f>
        <v>3.5</v>
      </c>
      <c r="AU20" s="333">
        <f>SUM(C20:AE21)</f>
        <v>3.5</v>
      </c>
    </row>
    <row r="21" spans="1:47" ht="15.95" customHeight="1" thickBot="1" x14ac:dyDescent="0.3">
      <c r="A21" s="274"/>
      <c r="B21" s="275">
        <v>1491</v>
      </c>
      <c r="C21" s="276"/>
      <c r="D21" s="278"/>
      <c r="E21" s="278"/>
      <c r="F21" s="278"/>
      <c r="G21" s="278"/>
      <c r="H21" s="278"/>
      <c r="I21" s="256"/>
      <c r="J21" s="284"/>
      <c r="K21" s="256">
        <v>1</v>
      </c>
      <c r="L21" s="297"/>
      <c r="M21" s="283"/>
      <c r="N21" s="256"/>
      <c r="O21" s="257"/>
      <c r="P21" s="256"/>
      <c r="Q21" s="286">
        <v>0</v>
      </c>
      <c r="R21" s="286"/>
      <c r="S21" s="257"/>
      <c r="T21" s="257"/>
      <c r="U21" s="257"/>
      <c r="V21" s="297"/>
      <c r="W21" s="283">
        <v>0.5</v>
      </c>
      <c r="X21" s="257"/>
      <c r="Y21" s="257"/>
      <c r="Z21" s="257">
        <v>1</v>
      </c>
      <c r="AA21" s="279"/>
      <c r="AB21" s="279"/>
      <c r="AC21" s="279"/>
      <c r="AD21" s="258"/>
      <c r="AE21" s="258"/>
      <c r="AF21" s="260"/>
      <c r="AG21" s="310"/>
      <c r="AH21" s="302"/>
      <c r="AI21" s="258"/>
      <c r="AJ21" s="258"/>
      <c r="AK21" s="258"/>
      <c r="AL21" s="258"/>
      <c r="AM21" s="279"/>
      <c r="AN21" s="279"/>
      <c r="AO21" s="279"/>
      <c r="AP21" s="258"/>
      <c r="AQ21" s="260"/>
      <c r="AR21" s="261"/>
      <c r="AS21" s="262">
        <f t="shared" si="0"/>
        <v>2.5</v>
      </c>
      <c r="AT21" s="339"/>
      <c r="AU21" s="335"/>
    </row>
    <row r="22" spans="1:47" ht="15.6" customHeight="1" x14ac:dyDescent="0.25">
      <c r="A22" s="243" t="s">
        <v>14</v>
      </c>
      <c r="B22" s="292" t="s">
        <v>138</v>
      </c>
      <c r="C22" s="281"/>
      <c r="D22" s="246"/>
      <c r="E22" s="246"/>
      <c r="F22" s="246"/>
      <c r="G22" s="246"/>
      <c r="H22" s="246"/>
      <c r="I22" s="246"/>
      <c r="J22" s="246">
        <v>0</v>
      </c>
      <c r="K22" s="266"/>
      <c r="L22" s="293">
        <v>1</v>
      </c>
      <c r="M22" s="265"/>
      <c r="N22" s="267"/>
      <c r="O22" s="267"/>
      <c r="P22" s="247"/>
      <c r="Q22" s="247"/>
      <c r="R22" s="247"/>
      <c r="S22" s="247"/>
      <c r="T22" s="247">
        <v>0</v>
      </c>
      <c r="U22" s="247"/>
      <c r="V22" s="296">
        <v>1</v>
      </c>
      <c r="W22" s="281"/>
      <c r="X22" s="247">
        <v>0</v>
      </c>
      <c r="Y22" s="247"/>
      <c r="Z22" s="247"/>
      <c r="AA22" s="268"/>
      <c r="AB22" s="268"/>
      <c r="AC22" s="268"/>
      <c r="AD22" s="248"/>
      <c r="AE22" s="248"/>
      <c r="AF22" s="250"/>
      <c r="AG22" s="309"/>
      <c r="AH22" s="301"/>
      <c r="AI22" s="248"/>
      <c r="AJ22" s="248"/>
      <c r="AK22" s="248"/>
      <c r="AL22" s="248"/>
      <c r="AM22" s="268"/>
      <c r="AN22" s="268">
        <v>0</v>
      </c>
      <c r="AO22" s="268"/>
      <c r="AP22" s="248"/>
      <c r="AQ22" s="250"/>
      <c r="AR22" s="251"/>
      <c r="AS22" s="252">
        <f t="shared" si="0"/>
        <v>2</v>
      </c>
      <c r="AT22" s="340">
        <f>AS22+AS23</f>
        <v>5</v>
      </c>
      <c r="AU22" s="333">
        <f>SUM(C22:AE23)</f>
        <v>5</v>
      </c>
    </row>
    <row r="23" spans="1:47" ht="15.95" customHeight="1" thickBot="1" x14ac:dyDescent="0.3">
      <c r="A23" s="253"/>
      <c r="B23" s="275">
        <v>1477</v>
      </c>
      <c r="C23" s="283"/>
      <c r="D23" s="256"/>
      <c r="E23" s="256"/>
      <c r="F23" s="256"/>
      <c r="G23" s="256"/>
      <c r="H23" s="256"/>
      <c r="I23" s="256">
        <v>0</v>
      </c>
      <c r="J23" s="256"/>
      <c r="K23" s="277"/>
      <c r="L23" s="294">
        <v>0</v>
      </c>
      <c r="M23" s="276">
        <v>1</v>
      </c>
      <c r="N23" s="278"/>
      <c r="O23" s="278"/>
      <c r="P23" s="257"/>
      <c r="Q23" s="257"/>
      <c r="R23" s="257"/>
      <c r="S23" s="257"/>
      <c r="T23" s="257"/>
      <c r="U23" s="257"/>
      <c r="V23" s="297">
        <v>1</v>
      </c>
      <c r="W23" s="283">
        <v>1</v>
      </c>
      <c r="X23" s="257"/>
      <c r="Y23" s="257"/>
      <c r="Z23" s="257"/>
      <c r="AA23" s="279"/>
      <c r="AB23" s="279"/>
      <c r="AC23" s="279"/>
      <c r="AD23" s="258"/>
      <c r="AE23" s="258"/>
      <c r="AF23" s="260"/>
      <c r="AG23" s="310"/>
      <c r="AH23" s="302"/>
      <c r="AI23" s="258"/>
      <c r="AJ23" s="258"/>
      <c r="AK23" s="258"/>
      <c r="AL23" s="258"/>
      <c r="AM23" s="279"/>
      <c r="AN23" s="279"/>
      <c r="AO23" s="279"/>
      <c r="AP23" s="258"/>
      <c r="AQ23" s="260"/>
      <c r="AR23" s="261"/>
      <c r="AS23" s="262">
        <f t="shared" si="0"/>
        <v>3</v>
      </c>
      <c r="AT23" s="341"/>
      <c r="AU23" s="335"/>
    </row>
    <row r="24" spans="1:47" ht="15.6" customHeight="1" x14ac:dyDescent="0.25">
      <c r="A24" s="243" t="s">
        <v>15</v>
      </c>
      <c r="B24" s="264" t="s">
        <v>31</v>
      </c>
      <c r="C24" s="265"/>
      <c r="D24" s="267"/>
      <c r="E24" s="267"/>
      <c r="F24" s="267">
        <v>0</v>
      </c>
      <c r="G24" s="267"/>
      <c r="H24" s="267"/>
      <c r="I24" s="267"/>
      <c r="J24" s="267"/>
      <c r="K24" s="246">
        <v>1</v>
      </c>
      <c r="L24" s="299"/>
      <c r="M24" s="281"/>
      <c r="N24" s="246">
        <v>0</v>
      </c>
      <c r="O24" s="246"/>
      <c r="P24" s="247">
        <v>0</v>
      </c>
      <c r="Q24" s="270">
        <v>1</v>
      </c>
      <c r="R24" s="270"/>
      <c r="S24" s="270">
        <v>1</v>
      </c>
      <c r="T24" s="270"/>
      <c r="U24" s="270"/>
      <c r="V24" s="296"/>
      <c r="W24" s="281"/>
      <c r="X24" s="247"/>
      <c r="Y24" s="247"/>
      <c r="Z24" s="247"/>
      <c r="AA24" s="268"/>
      <c r="AB24" s="268"/>
      <c r="AC24" s="268"/>
      <c r="AD24" s="248"/>
      <c r="AE24" s="248"/>
      <c r="AF24" s="250"/>
      <c r="AG24" s="309"/>
      <c r="AH24" s="301"/>
      <c r="AI24" s="248"/>
      <c r="AJ24" s="248"/>
      <c r="AK24" s="248"/>
      <c r="AL24" s="248"/>
      <c r="AM24" s="268"/>
      <c r="AN24" s="268"/>
      <c r="AO24" s="268"/>
      <c r="AP24" s="248"/>
      <c r="AQ24" s="250"/>
      <c r="AR24" s="251"/>
      <c r="AS24" s="252">
        <f t="shared" si="0"/>
        <v>3</v>
      </c>
      <c r="AT24" s="338">
        <f>AS24+AS25</f>
        <v>4</v>
      </c>
      <c r="AU24" s="333">
        <f>SUM(C24:AE25)</f>
        <v>4</v>
      </c>
    </row>
    <row r="25" spans="1:47" ht="15.95" customHeight="1" thickBot="1" x14ac:dyDescent="0.3">
      <c r="A25" s="253"/>
      <c r="B25" s="275">
        <v>1456</v>
      </c>
      <c r="C25" s="276"/>
      <c r="D25" s="278"/>
      <c r="E25" s="278">
        <v>0</v>
      </c>
      <c r="F25" s="278"/>
      <c r="G25" s="278"/>
      <c r="H25" s="278"/>
      <c r="I25" s="278"/>
      <c r="J25" s="278"/>
      <c r="K25" s="256">
        <v>0</v>
      </c>
      <c r="L25" s="300"/>
      <c r="M25" s="283"/>
      <c r="N25" s="256"/>
      <c r="O25" s="256"/>
      <c r="P25" s="257"/>
      <c r="Q25" s="286"/>
      <c r="R25" s="286">
        <v>0</v>
      </c>
      <c r="S25" s="286"/>
      <c r="T25" s="286"/>
      <c r="U25" s="286"/>
      <c r="V25" s="297"/>
      <c r="W25" s="283"/>
      <c r="X25" s="257">
        <v>0</v>
      </c>
      <c r="Y25" s="257"/>
      <c r="Z25" s="257"/>
      <c r="AA25" s="279"/>
      <c r="AB25" s="279"/>
      <c r="AC25" s="279"/>
      <c r="AD25" s="258">
        <v>1</v>
      </c>
      <c r="AE25" s="258"/>
      <c r="AF25" s="260"/>
      <c r="AG25" s="310"/>
      <c r="AH25" s="302"/>
      <c r="AI25" s="258"/>
      <c r="AJ25" s="258"/>
      <c r="AK25" s="258"/>
      <c r="AL25" s="258"/>
      <c r="AM25" s="279"/>
      <c r="AN25" s="279"/>
      <c r="AO25" s="279"/>
      <c r="AP25" s="258"/>
      <c r="AQ25" s="260"/>
      <c r="AR25" s="261"/>
      <c r="AS25" s="262">
        <f t="shared" si="0"/>
        <v>1</v>
      </c>
      <c r="AT25" s="339"/>
      <c r="AU25" s="335"/>
    </row>
    <row r="26" spans="1:47" ht="15.6" customHeight="1" x14ac:dyDescent="0.25">
      <c r="A26" s="243" t="s">
        <v>16</v>
      </c>
      <c r="B26" s="295" t="s">
        <v>136</v>
      </c>
      <c r="C26" s="281">
        <v>0</v>
      </c>
      <c r="D26" s="246">
        <v>0</v>
      </c>
      <c r="E26" s="246"/>
      <c r="F26" s="246"/>
      <c r="G26" s="246"/>
      <c r="H26" s="246"/>
      <c r="I26" s="246"/>
      <c r="J26" s="246"/>
      <c r="K26" s="267">
        <v>0</v>
      </c>
      <c r="L26" s="293"/>
      <c r="M26" s="305"/>
      <c r="N26" s="267">
        <v>0.5</v>
      </c>
      <c r="O26" s="267"/>
      <c r="P26" s="270"/>
      <c r="Q26" s="247"/>
      <c r="R26" s="247"/>
      <c r="S26" s="247"/>
      <c r="T26" s="247"/>
      <c r="U26" s="247"/>
      <c r="V26" s="296"/>
      <c r="W26" s="281"/>
      <c r="X26" s="247">
        <v>1</v>
      </c>
      <c r="Y26" s="268">
        <v>1</v>
      </c>
      <c r="Z26" s="247"/>
      <c r="AA26" s="268"/>
      <c r="AB26" s="268"/>
      <c r="AC26" s="268"/>
      <c r="AD26" s="248"/>
      <c r="AE26" s="248"/>
      <c r="AF26" s="250"/>
      <c r="AG26" s="249"/>
      <c r="AH26" s="301"/>
      <c r="AI26" s="248"/>
      <c r="AJ26" s="248"/>
      <c r="AK26" s="248"/>
      <c r="AL26" s="248"/>
      <c r="AM26" s="268"/>
      <c r="AN26" s="268"/>
      <c r="AO26" s="268"/>
      <c r="AP26" s="248"/>
      <c r="AQ26" s="250"/>
      <c r="AR26" s="251"/>
      <c r="AS26" s="252">
        <f t="shared" si="0"/>
        <v>2.5</v>
      </c>
      <c r="AT26" s="340">
        <f>AS26+AS27</f>
        <v>6</v>
      </c>
      <c r="AU26" s="333">
        <f>SUM(C26:AE27)</f>
        <v>5</v>
      </c>
    </row>
    <row r="27" spans="1:47" ht="15.95" customHeight="1" thickBot="1" x14ac:dyDescent="0.3">
      <c r="A27" s="253"/>
      <c r="B27" s="275">
        <v>1453</v>
      </c>
      <c r="C27" s="283">
        <v>0</v>
      </c>
      <c r="D27" s="256"/>
      <c r="E27" s="256"/>
      <c r="F27" s="256"/>
      <c r="G27" s="256"/>
      <c r="H27" s="256"/>
      <c r="I27" s="256"/>
      <c r="J27" s="256"/>
      <c r="K27" s="278"/>
      <c r="L27" s="294"/>
      <c r="M27" s="306"/>
      <c r="N27" s="278"/>
      <c r="O27" s="278"/>
      <c r="P27" s="286"/>
      <c r="Q27" s="257"/>
      <c r="R27" s="257">
        <v>0.5</v>
      </c>
      <c r="S27" s="257"/>
      <c r="T27" s="257"/>
      <c r="U27" s="257"/>
      <c r="V27" s="297"/>
      <c r="W27" s="283">
        <v>1</v>
      </c>
      <c r="X27" s="257"/>
      <c r="Y27" s="279"/>
      <c r="Z27" s="257"/>
      <c r="AA27" s="279"/>
      <c r="AB27" s="279">
        <v>1</v>
      </c>
      <c r="AC27" s="279"/>
      <c r="AD27" s="258"/>
      <c r="AE27" s="258"/>
      <c r="AF27" s="260"/>
      <c r="AG27" s="259"/>
      <c r="AH27" s="302">
        <v>1</v>
      </c>
      <c r="AI27" s="258"/>
      <c r="AJ27" s="258"/>
      <c r="AK27" s="258"/>
      <c r="AL27" s="258"/>
      <c r="AM27" s="279"/>
      <c r="AN27" s="279"/>
      <c r="AO27" s="279"/>
      <c r="AP27" s="258"/>
      <c r="AQ27" s="260"/>
      <c r="AR27" s="261"/>
      <c r="AS27" s="262">
        <f t="shared" si="0"/>
        <v>3.5</v>
      </c>
      <c r="AT27" s="341"/>
      <c r="AU27" s="335"/>
    </row>
    <row r="28" spans="1:47" ht="15.6" customHeight="1" x14ac:dyDescent="0.25">
      <c r="A28" s="243" t="s">
        <v>17</v>
      </c>
      <c r="B28" s="264" t="s">
        <v>404</v>
      </c>
      <c r="C28" s="281">
        <v>0</v>
      </c>
      <c r="D28" s="246"/>
      <c r="E28" s="246"/>
      <c r="F28" s="246"/>
      <c r="G28" s="246"/>
      <c r="H28" s="246">
        <v>0</v>
      </c>
      <c r="I28" s="246">
        <v>0.5</v>
      </c>
      <c r="J28" s="246"/>
      <c r="K28" s="246"/>
      <c r="L28" s="296"/>
      <c r="M28" s="281"/>
      <c r="N28" s="282"/>
      <c r="O28" s="246"/>
      <c r="P28" s="247">
        <v>0</v>
      </c>
      <c r="Q28" s="247"/>
      <c r="R28" s="247"/>
      <c r="S28" s="247"/>
      <c r="T28" s="247"/>
      <c r="U28" s="247"/>
      <c r="V28" s="296"/>
      <c r="W28" s="281"/>
      <c r="X28" s="270"/>
      <c r="Y28" s="268"/>
      <c r="Z28" s="247"/>
      <c r="AA28" s="268">
        <v>1</v>
      </c>
      <c r="AB28" s="268"/>
      <c r="AC28" s="268"/>
      <c r="AD28" s="248"/>
      <c r="AE28" s="248"/>
      <c r="AF28" s="250"/>
      <c r="AG28" s="249"/>
      <c r="AH28" s="301"/>
      <c r="AI28" s="248"/>
      <c r="AJ28" s="248"/>
      <c r="AK28" s="248"/>
      <c r="AL28" s="248"/>
      <c r="AM28" s="268"/>
      <c r="AN28" s="268"/>
      <c r="AO28" s="268"/>
      <c r="AP28" s="248"/>
      <c r="AQ28" s="250"/>
      <c r="AR28" s="251"/>
      <c r="AS28" s="252">
        <f t="shared" si="0"/>
        <v>1.5</v>
      </c>
      <c r="AT28" s="338">
        <f>AS28+AS29</f>
        <v>6</v>
      </c>
      <c r="AU28" s="333">
        <f>SUM(C28:AE29)</f>
        <v>6</v>
      </c>
    </row>
    <row r="29" spans="1:47" ht="15.95" customHeight="1" thickBot="1" x14ac:dyDescent="0.3">
      <c r="A29" s="253"/>
      <c r="B29" s="275">
        <v>1404</v>
      </c>
      <c r="C29" s="283">
        <v>1</v>
      </c>
      <c r="D29" s="256">
        <v>0</v>
      </c>
      <c r="E29" s="256"/>
      <c r="F29" s="256">
        <v>1</v>
      </c>
      <c r="G29" s="256"/>
      <c r="H29" s="256"/>
      <c r="I29" s="256"/>
      <c r="J29" s="256"/>
      <c r="K29" s="256"/>
      <c r="L29" s="297">
        <v>1</v>
      </c>
      <c r="M29" s="283">
        <v>0.5</v>
      </c>
      <c r="N29" s="284"/>
      <c r="O29" s="256"/>
      <c r="P29" s="257">
        <v>1</v>
      </c>
      <c r="Q29" s="257"/>
      <c r="R29" s="257"/>
      <c r="S29" s="257"/>
      <c r="T29" s="257"/>
      <c r="U29" s="257"/>
      <c r="V29" s="297"/>
      <c r="W29" s="283"/>
      <c r="X29" s="257"/>
      <c r="Y29" s="279"/>
      <c r="Z29" s="257"/>
      <c r="AA29" s="279"/>
      <c r="AB29" s="279"/>
      <c r="AC29" s="279"/>
      <c r="AD29" s="258"/>
      <c r="AE29" s="258"/>
      <c r="AF29" s="260"/>
      <c r="AG29" s="259"/>
      <c r="AH29" s="302"/>
      <c r="AI29" s="258"/>
      <c r="AJ29" s="258"/>
      <c r="AK29" s="258"/>
      <c r="AL29" s="258"/>
      <c r="AM29" s="279"/>
      <c r="AN29" s="279"/>
      <c r="AO29" s="279"/>
      <c r="AP29" s="258"/>
      <c r="AQ29" s="260"/>
      <c r="AR29" s="298"/>
      <c r="AS29" s="262">
        <f t="shared" si="0"/>
        <v>4.5</v>
      </c>
      <c r="AT29" s="339"/>
      <c r="AU29" s="335"/>
    </row>
    <row r="30" spans="1:47" ht="15.6" customHeight="1" x14ac:dyDescent="0.25">
      <c r="A30" s="243" t="s">
        <v>18</v>
      </c>
      <c r="B30" s="8" t="s">
        <v>111</v>
      </c>
      <c r="C30" s="281"/>
      <c r="D30" s="246"/>
      <c r="E30" s="246">
        <v>0</v>
      </c>
      <c r="F30" s="246"/>
      <c r="G30" s="246"/>
      <c r="H30" s="246"/>
      <c r="I30" s="246"/>
      <c r="J30" s="246"/>
      <c r="K30" s="267"/>
      <c r="L30" s="293"/>
      <c r="M30" s="265"/>
      <c r="N30" s="267"/>
      <c r="O30" s="266"/>
      <c r="P30" s="270"/>
      <c r="Q30" s="247"/>
      <c r="R30" s="247"/>
      <c r="S30" s="247">
        <v>1</v>
      </c>
      <c r="T30" s="247"/>
      <c r="U30" s="247">
        <v>1</v>
      </c>
      <c r="V30" s="296">
        <v>0</v>
      </c>
      <c r="W30" s="281"/>
      <c r="X30" s="270"/>
      <c r="Y30" s="285"/>
      <c r="Z30" s="247"/>
      <c r="AA30" s="268"/>
      <c r="AB30" s="268"/>
      <c r="AC30" s="268"/>
      <c r="AD30" s="248"/>
      <c r="AE30" s="248"/>
      <c r="AF30" s="250">
        <v>1</v>
      </c>
      <c r="AG30" s="272"/>
      <c r="AH30" s="301"/>
      <c r="AI30" s="248"/>
      <c r="AJ30" s="248"/>
      <c r="AK30" s="248"/>
      <c r="AL30" s="248"/>
      <c r="AM30" s="268"/>
      <c r="AN30" s="268"/>
      <c r="AO30" s="268"/>
      <c r="AP30" s="248"/>
      <c r="AQ30" s="250"/>
      <c r="AR30" s="251"/>
      <c r="AS30" s="252">
        <f t="shared" si="0"/>
        <v>3</v>
      </c>
      <c r="AT30" s="340">
        <f>AS30+AS31</f>
        <v>6</v>
      </c>
      <c r="AU30" s="333">
        <f>SUM(C30:AE31)</f>
        <v>5</v>
      </c>
    </row>
    <row r="31" spans="1:47" ht="15.95" customHeight="1" thickBot="1" x14ac:dyDescent="0.3">
      <c r="A31" s="253"/>
      <c r="B31" s="275">
        <v>1375</v>
      </c>
      <c r="C31" s="283"/>
      <c r="D31" s="256"/>
      <c r="E31" s="256"/>
      <c r="F31" s="256"/>
      <c r="G31" s="256"/>
      <c r="H31" s="256"/>
      <c r="I31" s="256"/>
      <c r="J31" s="256"/>
      <c r="K31" s="278"/>
      <c r="L31" s="294"/>
      <c r="M31" s="276"/>
      <c r="N31" s="278"/>
      <c r="O31" s="277"/>
      <c r="P31" s="286">
        <v>0.5</v>
      </c>
      <c r="Q31" s="257">
        <v>0</v>
      </c>
      <c r="R31" s="257">
        <v>1</v>
      </c>
      <c r="S31" s="257">
        <v>0.5</v>
      </c>
      <c r="T31" s="257"/>
      <c r="U31" s="257"/>
      <c r="V31" s="297"/>
      <c r="W31" s="283"/>
      <c r="X31" s="257"/>
      <c r="Y31" s="287">
        <v>0</v>
      </c>
      <c r="Z31" s="257">
        <v>1</v>
      </c>
      <c r="AA31" s="279"/>
      <c r="AB31" s="279"/>
      <c r="AC31" s="279"/>
      <c r="AD31" s="258"/>
      <c r="AE31" s="258"/>
      <c r="AF31" s="260"/>
      <c r="AG31" s="311"/>
      <c r="AH31" s="302"/>
      <c r="AI31" s="258"/>
      <c r="AJ31" s="258"/>
      <c r="AK31" s="258"/>
      <c r="AL31" s="258"/>
      <c r="AM31" s="279"/>
      <c r="AN31" s="279"/>
      <c r="AO31" s="279"/>
      <c r="AP31" s="258"/>
      <c r="AQ31" s="260"/>
      <c r="AR31" s="298"/>
      <c r="AS31" s="262">
        <f t="shared" si="0"/>
        <v>3</v>
      </c>
      <c r="AT31" s="341"/>
      <c r="AU31" s="335"/>
    </row>
    <row r="32" spans="1:47" ht="15.6" customHeight="1" x14ac:dyDescent="0.25">
      <c r="A32" s="263" t="s">
        <v>19</v>
      </c>
      <c r="B32" s="8" t="s">
        <v>328</v>
      </c>
      <c r="C32" s="281"/>
      <c r="D32" s="246"/>
      <c r="E32" s="246"/>
      <c r="F32" s="246"/>
      <c r="G32" s="246"/>
      <c r="H32" s="246"/>
      <c r="I32" s="246"/>
      <c r="J32" s="246"/>
      <c r="K32" s="246"/>
      <c r="L32" s="296"/>
      <c r="M32" s="281"/>
      <c r="N32" s="246">
        <v>0</v>
      </c>
      <c r="O32" s="246">
        <v>0.5</v>
      </c>
      <c r="P32" s="282"/>
      <c r="Q32" s="247"/>
      <c r="R32" s="268"/>
      <c r="S32" s="268">
        <v>1</v>
      </c>
      <c r="T32" s="268"/>
      <c r="U32" s="268"/>
      <c r="V32" s="296"/>
      <c r="W32" s="281">
        <v>1</v>
      </c>
      <c r="X32" s="270"/>
      <c r="Y32" s="268"/>
      <c r="Z32" s="247"/>
      <c r="AA32" s="268"/>
      <c r="AB32" s="268"/>
      <c r="AC32" s="268"/>
      <c r="AD32" s="248"/>
      <c r="AE32" s="248"/>
      <c r="AF32" s="250">
        <v>1</v>
      </c>
      <c r="AG32" s="249"/>
      <c r="AH32" s="301"/>
      <c r="AI32" s="248"/>
      <c r="AJ32" s="248"/>
      <c r="AK32" s="248"/>
      <c r="AL32" s="248"/>
      <c r="AM32" s="268"/>
      <c r="AN32" s="268"/>
      <c r="AO32" s="268"/>
      <c r="AP32" s="248"/>
      <c r="AQ32" s="250"/>
      <c r="AR32" s="251"/>
      <c r="AS32" s="252">
        <f t="shared" si="0"/>
        <v>3.5</v>
      </c>
      <c r="AT32" s="338">
        <f>AS32+AS33</f>
        <v>8</v>
      </c>
      <c r="AU32" s="333">
        <f>SUM(C32:AE33)</f>
        <v>5</v>
      </c>
    </row>
    <row r="33" spans="1:47" ht="15.95" customHeight="1" thickBot="1" x14ac:dyDescent="0.3">
      <c r="A33" s="274"/>
      <c r="B33" s="275">
        <v>1364</v>
      </c>
      <c r="C33" s="283"/>
      <c r="D33" s="256"/>
      <c r="E33" s="256"/>
      <c r="F33" s="256">
        <v>0</v>
      </c>
      <c r="G33" s="256"/>
      <c r="H33" s="256"/>
      <c r="I33" s="256"/>
      <c r="J33" s="256"/>
      <c r="K33" s="256"/>
      <c r="L33" s="297">
        <v>1</v>
      </c>
      <c r="M33" s="283"/>
      <c r="N33" s="256">
        <v>1</v>
      </c>
      <c r="O33" s="256"/>
      <c r="P33" s="284"/>
      <c r="Q33" s="257"/>
      <c r="R33" s="279"/>
      <c r="S33" s="279"/>
      <c r="T33" s="279"/>
      <c r="U33" s="279"/>
      <c r="V33" s="297"/>
      <c r="W33" s="283">
        <v>0.5</v>
      </c>
      <c r="X33" s="257"/>
      <c r="Y33" s="279"/>
      <c r="Z33" s="257"/>
      <c r="AA33" s="279"/>
      <c r="AB33" s="279"/>
      <c r="AC33" s="279"/>
      <c r="AD33" s="258"/>
      <c r="AE33" s="258"/>
      <c r="AF33" s="260"/>
      <c r="AG33" s="259"/>
      <c r="AH33" s="302"/>
      <c r="AI33" s="258">
        <v>1</v>
      </c>
      <c r="AJ33" s="258">
        <v>1</v>
      </c>
      <c r="AK33" s="258"/>
      <c r="AL33" s="258"/>
      <c r="AM33" s="279"/>
      <c r="AN33" s="279"/>
      <c r="AO33" s="279"/>
      <c r="AP33" s="258"/>
      <c r="AQ33" s="260"/>
      <c r="AR33" s="298"/>
      <c r="AS33" s="262">
        <f t="shared" si="0"/>
        <v>4.5</v>
      </c>
      <c r="AT33" s="339"/>
      <c r="AU33" s="335"/>
    </row>
    <row r="34" spans="1:47" ht="15.75" x14ac:dyDescent="0.25">
      <c r="A34" s="243" t="s">
        <v>20</v>
      </c>
      <c r="B34" s="264" t="s">
        <v>176</v>
      </c>
      <c r="C34" s="281"/>
      <c r="D34" s="246"/>
      <c r="E34" s="246"/>
      <c r="F34" s="246"/>
      <c r="G34" s="246"/>
      <c r="H34" s="246"/>
      <c r="I34" s="246"/>
      <c r="J34" s="246">
        <v>1</v>
      </c>
      <c r="K34" s="247"/>
      <c r="L34" s="296"/>
      <c r="M34" s="281"/>
      <c r="N34" s="247"/>
      <c r="O34" s="247">
        <v>1</v>
      </c>
      <c r="P34" s="246"/>
      <c r="Q34" s="282"/>
      <c r="R34" s="246">
        <v>1</v>
      </c>
      <c r="S34" s="246"/>
      <c r="T34" s="246"/>
      <c r="U34" s="246"/>
      <c r="V34" s="296"/>
      <c r="W34" s="281">
        <v>1</v>
      </c>
      <c r="X34" s="270"/>
      <c r="Y34" s="285"/>
      <c r="Z34" s="285"/>
      <c r="AA34" s="268"/>
      <c r="AB34" s="268"/>
      <c r="AC34" s="268"/>
      <c r="AD34" s="248"/>
      <c r="AE34" s="248"/>
      <c r="AF34" s="250"/>
      <c r="AG34" s="272"/>
      <c r="AH34" s="271"/>
      <c r="AI34" s="248"/>
      <c r="AJ34" s="248"/>
      <c r="AK34" s="248"/>
      <c r="AL34" s="248"/>
      <c r="AM34" s="268">
        <v>1</v>
      </c>
      <c r="AN34" s="268"/>
      <c r="AO34" s="268"/>
      <c r="AP34" s="248"/>
      <c r="AQ34" s="250"/>
      <c r="AS34" s="252">
        <f t="shared" si="0"/>
        <v>5</v>
      </c>
      <c r="AT34" s="338">
        <f>AS34+AS35</f>
        <v>6</v>
      </c>
      <c r="AU34" s="333">
        <f>SUM(C34:AE35)</f>
        <v>4</v>
      </c>
    </row>
    <row r="35" spans="1:47" ht="16.5" thickBot="1" x14ac:dyDescent="0.3">
      <c r="A35" s="253"/>
      <c r="B35" s="275">
        <v>1316</v>
      </c>
      <c r="C35" s="283"/>
      <c r="D35" s="256"/>
      <c r="E35" s="256">
        <v>0</v>
      </c>
      <c r="F35" s="256"/>
      <c r="G35" s="256">
        <v>0</v>
      </c>
      <c r="H35" s="256">
        <v>0</v>
      </c>
      <c r="I35" s="256"/>
      <c r="J35" s="256"/>
      <c r="K35" s="257"/>
      <c r="L35" s="297">
        <v>0</v>
      </c>
      <c r="M35" s="283"/>
      <c r="N35" s="257"/>
      <c r="O35" s="257"/>
      <c r="P35" s="256"/>
      <c r="Q35" s="284"/>
      <c r="R35" s="256"/>
      <c r="S35" s="256"/>
      <c r="T35" s="256"/>
      <c r="U35" s="256"/>
      <c r="V35" s="297"/>
      <c r="W35" s="283"/>
      <c r="X35" s="257">
        <v>0</v>
      </c>
      <c r="Y35" s="287"/>
      <c r="Z35" s="287"/>
      <c r="AA35" s="279"/>
      <c r="AB35" s="279"/>
      <c r="AC35" s="279"/>
      <c r="AD35" s="258"/>
      <c r="AE35" s="258"/>
      <c r="AF35" s="260"/>
      <c r="AG35" s="311"/>
      <c r="AH35" s="304"/>
      <c r="AI35" s="258"/>
      <c r="AJ35" s="258"/>
      <c r="AK35" s="258"/>
      <c r="AL35" s="258">
        <v>1</v>
      </c>
      <c r="AM35" s="279"/>
      <c r="AN35" s="279"/>
      <c r="AO35" s="279"/>
      <c r="AP35" s="258"/>
      <c r="AQ35" s="260"/>
      <c r="AS35" s="262">
        <f t="shared" si="0"/>
        <v>1</v>
      </c>
      <c r="AT35" s="339"/>
      <c r="AU35" s="335"/>
    </row>
    <row r="36" spans="1:47" ht="15.75" x14ac:dyDescent="0.25">
      <c r="A36" s="243" t="s">
        <v>21</v>
      </c>
      <c r="B36" s="264" t="s">
        <v>185</v>
      </c>
      <c r="C36" s="281"/>
      <c r="D36" s="246"/>
      <c r="E36" s="246"/>
      <c r="F36" s="246"/>
      <c r="G36" s="246"/>
      <c r="H36" s="246">
        <v>0</v>
      </c>
      <c r="I36" s="246"/>
      <c r="J36" s="247"/>
      <c r="K36" s="247"/>
      <c r="L36" s="293">
        <v>1</v>
      </c>
      <c r="M36" s="265">
        <v>0.5</v>
      </c>
      <c r="N36" s="247"/>
      <c r="O36" s="247">
        <v>0</v>
      </c>
      <c r="P36" s="246"/>
      <c r="Q36" s="246"/>
      <c r="R36" s="266"/>
      <c r="S36" s="267"/>
      <c r="T36" s="267"/>
      <c r="U36" s="267"/>
      <c r="V36" s="296"/>
      <c r="W36" s="281"/>
      <c r="X36" s="270"/>
      <c r="Y36" s="268"/>
      <c r="Z36" s="268"/>
      <c r="AA36" s="268"/>
      <c r="AB36" s="268"/>
      <c r="AC36" s="268"/>
      <c r="AD36" s="248"/>
      <c r="AE36" s="248">
        <v>1</v>
      </c>
      <c r="AF36" s="250"/>
      <c r="AG36" s="249"/>
      <c r="AH36" s="248"/>
      <c r="AI36" s="248"/>
      <c r="AJ36" s="248"/>
      <c r="AK36" s="248"/>
      <c r="AL36" s="248"/>
      <c r="AM36" s="268"/>
      <c r="AN36" s="268"/>
      <c r="AO36" s="268"/>
      <c r="AP36" s="248"/>
      <c r="AQ36" s="250"/>
      <c r="AR36" s="251"/>
      <c r="AS36" s="252">
        <f t="shared" si="0"/>
        <v>2.5</v>
      </c>
      <c r="AT36" s="338">
        <f>AS36+AS37</f>
        <v>5</v>
      </c>
      <c r="AU36" s="333">
        <f>SUM(C36:AE37)</f>
        <v>5</v>
      </c>
    </row>
    <row r="37" spans="1:47" ht="16.5" thickBot="1" x14ac:dyDescent="0.3">
      <c r="A37" s="253"/>
      <c r="B37" s="275">
        <v>1303</v>
      </c>
      <c r="C37" s="283"/>
      <c r="D37" s="256"/>
      <c r="E37" s="256"/>
      <c r="F37" s="256"/>
      <c r="G37" s="256">
        <v>0</v>
      </c>
      <c r="H37" s="256"/>
      <c r="I37" s="256"/>
      <c r="J37" s="257"/>
      <c r="K37" s="257"/>
      <c r="L37" s="294"/>
      <c r="M37" s="276"/>
      <c r="N37" s="257"/>
      <c r="O37" s="257"/>
      <c r="P37" s="256"/>
      <c r="Q37" s="256">
        <v>0</v>
      </c>
      <c r="R37" s="277"/>
      <c r="S37" s="278">
        <v>0.5</v>
      </c>
      <c r="T37" s="278"/>
      <c r="U37" s="278"/>
      <c r="V37" s="297"/>
      <c r="W37" s="283"/>
      <c r="X37" s="257"/>
      <c r="Y37" s="279"/>
      <c r="Z37" s="279">
        <v>1</v>
      </c>
      <c r="AA37" s="279"/>
      <c r="AB37" s="279"/>
      <c r="AC37" s="279">
        <v>1</v>
      </c>
      <c r="AD37" s="258"/>
      <c r="AE37" s="258"/>
      <c r="AF37" s="260"/>
      <c r="AG37" s="259"/>
      <c r="AH37" s="258"/>
      <c r="AI37" s="258"/>
      <c r="AJ37" s="258"/>
      <c r="AK37" s="258"/>
      <c r="AL37" s="258"/>
      <c r="AM37" s="279"/>
      <c r="AN37" s="279"/>
      <c r="AO37" s="279"/>
      <c r="AP37" s="258"/>
      <c r="AQ37" s="260"/>
      <c r="AR37" s="298"/>
      <c r="AS37" s="262">
        <f t="shared" si="0"/>
        <v>2.5</v>
      </c>
      <c r="AT37" s="339"/>
      <c r="AU37" s="335"/>
    </row>
    <row r="38" spans="1:47" ht="15.75" x14ac:dyDescent="0.25">
      <c r="A38" s="243" t="s">
        <v>22</v>
      </c>
      <c r="B38" s="8" t="s">
        <v>62</v>
      </c>
      <c r="C38" s="269"/>
      <c r="D38" s="247"/>
      <c r="E38" s="247"/>
      <c r="F38" s="247"/>
      <c r="G38" s="247"/>
      <c r="H38" s="247"/>
      <c r="I38" s="247"/>
      <c r="J38" s="247"/>
      <c r="K38" s="247"/>
      <c r="L38" s="296"/>
      <c r="M38" s="281"/>
      <c r="N38" s="247"/>
      <c r="O38" s="247">
        <v>0.5</v>
      </c>
      <c r="P38" s="267"/>
      <c r="Q38" s="267"/>
      <c r="R38" s="246">
        <v>0.5</v>
      </c>
      <c r="S38" s="282"/>
      <c r="T38" s="246">
        <v>0</v>
      </c>
      <c r="U38" s="246"/>
      <c r="V38" s="296"/>
      <c r="W38" s="281"/>
      <c r="X38" s="268"/>
      <c r="Y38" s="268">
        <v>1</v>
      </c>
      <c r="Z38" s="268"/>
      <c r="AA38" s="268"/>
      <c r="AB38" s="268"/>
      <c r="AC38" s="268"/>
      <c r="AD38" s="248"/>
      <c r="AE38" s="248"/>
      <c r="AF38" s="250"/>
      <c r="AG38" s="249"/>
      <c r="AH38" s="248"/>
      <c r="AI38" s="248"/>
      <c r="AJ38" s="248"/>
      <c r="AK38" s="248"/>
      <c r="AL38" s="248"/>
      <c r="AM38" s="268">
        <v>1</v>
      </c>
      <c r="AN38" s="268"/>
      <c r="AO38" s="268"/>
      <c r="AP38" s="248"/>
      <c r="AQ38" s="250"/>
      <c r="AS38" s="252">
        <f t="shared" ref="AS38:AS69" si="1">SUM(C38:AQ38)</f>
        <v>3</v>
      </c>
      <c r="AT38" s="336">
        <f>AS38+AS39</f>
        <v>4.5</v>
      </c>
      <c r="AU38" s="333">
        <f>SUM(C38:AE39)</f>
        <v>3.5</v>
      </c>
    </row>
    <row r="39" spans="1:47" ht="16.5" thickBot="1" x14ac:dyDescent="0.3">
      <c r="A39" s="253"/>
      <c r="B39" s="275">
        <v>1276</v>
      </c>
      <c r="C39" s="280"/>
      <c r="D39" s="257"/>
      <c r="E39" s="257"/>
      <c r="F39" s="257"/>
      <c r="G39" s="257"/>
      <c r="H39" s="257"/>
      <c r="I39" s="257"/>
      <c r="J39" s="257"/>
      <c r="K39" s="257"/>
      <c r="L39" s="297">
        <v>0</v>
      </c>
      <c r="M39" s="283"/>
      <c r="N39" s="257"/>
      <c r="O39" s="257">
        <v>0</v>
      </c>
      <c r="P39" s="278">
        <v>0</v>
      </c>
      <c r="Q39" s="278"/>
      <c r="R39" s="256"/>
      <c r="S39" s="284"/>
      <c r="T39" s="256"/>
      <c r="U39" s="256"/>
      <c r="V39" s="297">
        <v>0.5</v>
      </c>
      <c r="W39" s="283"/>
      <c r="X39" s="279"/>
      <c r="Y39" s="279"/>
      <c r="Z39" s="279">
        <v>0.5</v>
      </c>
      <c r="AA39" s="279">
        <v>0.5</v>
      </c>
      <c r="AB39" s="279"/>
      <c r="AC39" s="279"/>
      <c r="AD39" s="258"/>
      <c r="AE39" s="258"/>
      <c r="AF39" s="260"/>
      <c r="AG39" s="259"/>
      <c r="AH39" s="258"/>
      <c r="AI39" s="258"/>
      <c r="AJ39" s="258"/>
      <c r="AK39" s="258"/>
      <c r="AL39" s="258"/>
      <c r="AM39" s="279"/>
      <c r="AN39" s="279"/>
      <c r="AO39" s="279"/>
      <c r="AP39" s="258"/>
      <c r="AQ39" s="260"/>
      <c r="AS39" s="262">
        <f t="shared" si="1"/>
        <v>1.5</v>
      </c>
      <c r="AT39" s="337"/>
      <c r="AU39" s="335"/>
    </row>
    <row r="40" spans="1:47" ht="15.75" x14ac:dyDescent="0.25">
      <c r="A40" s="243" t="s">
        <v>23</v>
      </c>
      <c r="B40" s="264" t="s">
        <v>341</v>
      </c>
      <c r="C40" s="269"/>
      <c r="D40" s="247"/>
      <c r="E40" s="247"/>
      <c r="F40" s="247"/>
      <c r="G40" s="247"/>
      <c r="H40" s="247"/>
      <c r="I40" s="247"/>
      <c r="J40" s="247"/>
      <c r="K40" s="247"/>
      <c r="L40" s="296"/>
      <c r="M40" s="281"/>
      <c r="N40" s="247"/>
      <c r="O40" s="247"/>
      <c r="P40" s="246"/>
      <c r="Q40" s="246"/>
      <c r="R40" s="267"/>
      <c r="S40" s="267"/>
      <c r="T40" s="266"/>
      <c r="U40" s="267"/>
      <c r="V40" s="293">
        <v>1</v>
      </c>
      <c r="W40" s="288"/>
      <c r="X40" s="268"/>
      <c r="Y40" s="268"/>
      <c r="Z40" s="268">
        <v>1</v>
      </c>
      <c r="AA40" s="268"/>
      <c r="AB40" s="268">
        <v>0</v>
      </c>
      <c r="AC40" s="268"/>
      <c r="AD40" s="248"/>
      <c r="AE40" s="248"/>
      <c r="AF40" s="250"/>
      <c r="AG40" s="249"/>
      <c r="AH40" s="248"/>
      <c r="AI40" s="248"/>
      <c r="AJ40" s="248">
        <v>1</v>
      </c>
      <c r="AK40" s="248"/>
      <c r="AL40" s="248"/>
      <c r="AM40" s="268"/>
      <c r="AN40" s="268"/>
      <c r="AO40" s="268"/>
      <c r="AP40" s="248"/>
      <c r="AQ40" s="250">
        <v>0</v>
      </c>
      <c r="AS40" s="252">
        <f t="shared" si="1"/>
        <v>3</v>
      </c>
      <c r="AT40" s="336">
        <f>AS40+AS41</f>
        <v>6</v>
      </c>
      <c r="AU40" s="333">
        <f>SUM(C40:AE41)</f>
        <v>5</v>
      </c>
    </row>
    <row r="41" spans="1:47" ht="16.5" thickBot="1" x14ac:dyDescent="0.3">
      <c r="A41" s="253"/>
      <c r="B41" s="275">
        <v>1272</v>
      </c>
      <c r="C41" s="280"/>
      <c r="D41" s="257"/>
      <c r="E41" s="257"/>
      <c r="F41" s="257"/>
      <c r="G41" s="257">
        <v>0</v>
      </c>
      <c r="H41" s="257">
        <v>0</v>
      </c>
      <c r="I41" s="257"/>
      <c r="J41" s="257"/>
      <c r="K41" s="257"/>
      <c r="L41" s="297"/>
      <c r="M41" s="283">
        <v>1</v>
      </c>
      <c r="N41" s="257"/>
      <c r="O41" s="257"/>
      <c r="P41" s="256"/>
      <c r="Q41" s="256"/>
      <c r="R41" s="278"/>
      <c r="S41" s="278">
        <v>1</v>
      </c>
      <c r="T41" s="277"/>
      <c r="U41" s="278"/>
      <c r="V41" s="294"/>
      <c r="W41" s="289"/>
      <c r="X41" s="279"/>
      <c r="Y41" s="279"/>
      <c r="Z41" s="279"/>
      <c r="AA41" s="279"/>
      <c r="AB41" s="279"/>
      <c r="AC41" s="279"/>
      <c r="AD41" s="258"/>
      <c r="AE41" s="258">
        <v>1</v>
      </c>
      <c r="AF41" s="260"/>
      <c r="AG41" s="259"/>
      <c r="AH41" s="258"/>
      <c r="AI41" s="258"/>
      <c r="AJ41" s="258"/>
      <c r="AK41" s="258"/>
      <c r="AL41" s="258"/>
      <c r="AM41" s="279"/>
      <c r="AN41" s="279"/>
      <c r="AO41" s="279"/>
      <c r="AP41" s="258"/>
      <c r="AQ41" s="260"/>
      <c r="AS41" s="262">
        <f t="shared" si="1"/>
        <v>3</v>
      </c>
      <c r="AT41" s="337"/>
      <c r="AU41" s="335"/>
    </row>
    <row r="42" spans="1:47" ht="15.75" x14ac:dyDescent="0.25">
      <c r="A42" s="243" t="s">
        <v>24</v>
      </c>
      <c r="B42" s="8" t="s">
        <v>382</v>
      </c>
      <c r="C42" s="269"/>
      <c r="D42" s="247"/>
      <c r="E42" s="247"/>
      <c r="F42" s="247"/>
      <c r="G42" s="247"/>
      <c r="H42" s="247"/>
      <c r="I42" s="247"/>
      <c r="J42" s="247"/>
      <c r="K42" s="247"/>
      <c r="L42" s="296"/>
      <c r="M42" s="281"/>
      <c r="N42" s="247"/>
      <c r="O42" s="247"/>
      <c r="P42" s="246"/>
      <c r="Q42" s="246"/>
      <c r="R42" s="246"/>
      <c r="S42" s="246"/>
      <c r="T42" s="246"/>
      <c r="U42" s="282"/>
      <c r="V42" s="296"/>
      <c r="W42" s="269"/>
      <c r="X42" s="268"/>
      <c r="Y42" s="268"/>
      <c r="Z42" s="268"/>
      <c r="AA42" s="268">
        <v>1</v>
      </c>
      <c r="AB42" s="268"/>
      <c r="AC42" s="268">
        <v>0</v>
      </c>
      <c r="AD42" s="248">
        <v>1</v>
      </c>
      <c r="AE42" s="248"/>
      <c r="AF42" s="250"/>
      <c r="AG42" s="249"/>
      <c r="AH42" s="248"/>
      <c r="AI42" s="248">
        <v>0</v>
      </c>
      <c r="AJ42" s="248"/>
      <c r="AK42" s="248"/>
      <c r="AL42" s="248">
        <v>1</v>
      </c>
      <c r="AM42" s="268"/>
      <c r="AN42" s="268"/>
      <c r="AO42" s="268"/>
      <c r="AP42" s="248"/>
      <c r="AQ42" s="250"/>
      <c r="AS42" s="252">
        <f t="shared" si="1"/>
        <v>3</v>
      </c>
      <c r="AT42" s="336">
        <f>AS42+AS43</f>
        <v>3</v>
      </c>
      <c r="AU42" s="333">
        <f>SUM(C42:AE43)</f>
        <v>2</v>
      </c>
    </row>
    <row r="43" spans="1:47" ht="16.5" thickBot="1" x14ac:dyDescent="0.3">
      <c r="A43" s="253"/>
      <c r="B43" s="275">
        <v>1242</v>
      </c>
      <c r="C43" s="280"/>
      <c r="D43" s="257"/>
      <c r="E43" s="257"/>
      <c r="F43" s="257"/>
      <c r="G43" s="257"/>
      <c r="H43" s="257"/>
      <c r="I43" s="257"/>
      <c r="J43" s="257"/>
      <c r="K43" s="257"/>
      <c r="L43" s="297"/>
      <c r="M43" s="283"/>
      <c r="N43" s="257"/>
      <c r="O43" s="257">
        <v>0</v>
      </c>
      <c r="P43" s="256"/>
      <c r="Q43" s="256"/>
      <c r="R43" s="256"/>
      <c r="S43" s="256"/>
      <c r="T43" s="256"/>
      <c r="U43" s="284"/>
      <c r="V43" s="297"/>
      <c r="W43" s="280"/>
      <c r="X43" s="279"/>
      <c r="Y43" s="279"/>
      <c r="Z43" s="279">
        <v>0</v>
      </c>
      <c r="AA43" s="279">
        <v>0</v>
      </c>
      <c r="AB43" s="279"/>
      <c r="AC43" s="279"/>
      <c r="AD43" s="258"/>
      <c r="AE43" s="258"/>
      <c r="AF43" s="260"/>
      <c r="AG43" s="259">
        <v>0</v>
      </c>
      <c r="AH43" s="258">
        <v>0</v>
      </c>
      <c r="AI43" s="258"/>
      <c r="AJ43" s="258"/>
      <c r="AK43" s="258"/>
      <c r="AL43" s="258"/>
      <c r="AM43" s="279"/>
      <c r="AN43" s="279"/>
      <c r="AO43" s="279"/>
      <c r="AP43" s="258"/>
      <c r="AQ43" s="260"/>
      <c r="AS43" s="262">
        <f t="shared" si="1"/>
        <v>0</v>
      </c>
      <c r="AT43" s="337"/>
      <c r="AU43" s="335"/>
    </row>
    <row r="44" spans="1:47" ht="15.75" customHeight="1" x14ac:dyDescent="0.25">
      <c r="A44" s="243" t="s">
        <v>25</v>
      </c>
      <c r="B44" s="8" t="s">
        <v>39</v>
      </c>
      <c r="C44" s="269"/>
      <c r="D44" s="247"/>
      <c r="E44" s="247"/>
      <c r="F44" s="247"/>
      <c r="G44" s="247"/>
      <c r="H44" s="247"/>
      <c r="I44" s="247"/>
      <c r="J44" s="247"/>
      <c r="K44" s="247">
        <v>0</v>
      </c>
      <c r="L44" s="296"/>
      <c r="M44" s="281"/>
      <c r="N44" s="247"/>
      <c r="O44" s="247"/>
      <c r="P44" s="246"/>
      <c r="Q44" s="246"/>
      <c r="R44" s="267"/>
      <c r="S44" s="267">
        <v>0.5</v>
      </c>
      <c r="T44" s="267"/>
      <c r="U44" s="267"/>
      <c r="V44" s="307"/>
      <c r="W44" s="288">
        <v>0</v>
      </c>
      <c r="X44" s="268"/>
      <c r="Y44" s="268">
        <v>0</v>
      </c>
      <c r="Z44" s="268"/>
      <c r="AA44" s="268"/>
      <c r="AB44" s="268"/>
      <c r="AC44" s="268">
        <v>1</v>
      </c>
      <c r="AD44" s="248"/>
      <c r="AE44" s="248"/>
      <c r="AF44" s="250"/>
      <c r="AG44" s="249"/>
      <c r="AH44" s="248"/>
      <c r="AI44" s="248"/>
      <c r="AJ44" s="248"/>
      <c r="AK44" s="248">
        <v>0.5</v>
      </c>
      <c r="AL44" s="248"/>
      <c r="AM44" s="268"/>
      <c r="AN44" s="268"/>
      <c r="AO44" s="268"/>
      <c r="AP44" s="248"/>
      <c r="AQ44" s="250"/>
      <c r="AS44" s="252">
        <f t="shared" si="1"/>
        <v>2</v>
      </c>
      <c r="AT44" s="331">
        <f>AS44+AS45</f>
        <v>4.5</v>
      </c>
      <c r="AU44" s="333">
        <f>SUM(C44:AE45)</f>
        <v>4</v>
      </c>
    </row>
    <row r="45" spans="1:47" ht="16.5" customHeight="1" thickBot="1" x14ac:dyDescent="0.3">
      <c r="A45" s="253"/>
      <c r="B45" s="275">
        <v>1241</v>
      </c>
      <c r="C45" s="280"/>
      <c r="D45" s="257"/>
      <c r="E45" s="257"/>
      <c r="F45" s="257"/>
      <c r="G45" s="257"/>
      <c r="H45" s="257"/>
      <c r="I45" s="257"/>
      <c r="J45" s="257"/>
      <c r="K45" s="257">
        <v>0</v>
      </c>
      <c r="L45" s="297"/>
      <c r="M45" s="283"/>
      <c r="N45" s="257"/>
      <c r="O45" s="257">
        <v>1</v>
      </c>
      <c r="P45" s="256"/>
      <c r="Q45" s="256"/>
      <c r="R45" s="278"/>
      <c r="S45" s="278"/>
      <c r="T45" s="278">
        <v>0</v>
      </c>
      <c r="U45" s="278"/>
      <c r="V45" s="308"/>
      <c r="W45" s="289"/>
      <c r="X45" s="279"/>
      <c r="Y45" s="279">
        <v>0.5</v>
      </c>
      <c r="Z45" s="279"/>
      <c r="AA45" s="279"/>
      <c r="AB45" s="279"/>
      <c r="AC45" s="279"/>
      <c r="AD45" s="258">
        <v>1</v>
      </c>
      <c r="AE45" s="258"/>
      <c r="AF45" s="260"/>
      <c r="AG45" s="259"/>
      <c r="AH45" s="258"/>
      <c r="AI45" s="258"/>
      <c r="AJ45" s="258"/>
      <c r="AK45" s="258"/>
      <c r="AL45" s="258"/>
      <c r="AM45" s="279"/>
      <c r="AN45" s="279"/>
      <c r="AO45" s="279"/>
      <c r="AP45" s="258"/>
      <c r="AQ45" s="260"/>
      <c r="AS45" s="262">
        <f t="shared" si="1"/>
        <v>2.5</v>
      </c>
      <c r="AT45" s="332"/>
      <c r="AU45" s="335"/>
    </row>
    <row r="46" spans="1:47" ht="16.5" customHeight="1" x14ac:dyDescent="0.25">
      <c r="A46" s="243" t="s">
        <v>37</v>
      </c>
      <c r="B46" s="264" t="s">
        <v>390</v>
      </c>
      <c r="C46" s="269"/>
      <c r="D46" s="247"/>
      <c r="E46" s="247"/>
      <c r="F46" s="247"/>
      <c r="G46" s="247"/>
      <c r="H46" s="247"/>
      <c r="I46" s="247"/>
      <c r="J46" s="247">
        <v>0.5</v>
      </c>
      <c r="K46" s="247">
        <v>0</v>
      </c>
      <c r="L46" s="296"/>
      <c r="M46" s="281">
        <v>0</v>
      </c>
      <c r="N46" s="247"/>
      <c r="O46" s="247"/>
      <c r="P46" s="246">
        <v>0.5</v>
      </c>
      <c r="Q46" s="246"/>
      <c r="R46" s="246"/>
      <c r="S46" s="246"/>
      <c r="T46" s="246"/>
      <c r="U46" s="246"/>
      <c r="V46" s="296"/>
      <c r="W46" s="245"/>
      <c r="X46" s="268"/>
      <c r="Y46" s="268"/>
      <c r="Z46" s="268"/>
      <c r="AA46" s="247"/>
      <c r="AB46" s="247"/>
      <c r="AC46" s="268"/>
      <c r="AD46" s="248"/>
      <c r="AE46" s="248"/>
      <c r="AF46" s="250"/>
      <c r="AG46" s="249"/>
      <c r="AH46" s="248"/>
      <c r="AI46" s="301"/>
      <c r="AJ46" s="301"/>
      <c r="AK46" s="248">
        <v>1</v>
      </c>
      <c r="AL46" s="248"/>
      <c r="AM46" s="268"/>
      <c r="AN46" s="268"/>
      <c r="AO46" s="268"/>
      <c r="AP46" s="248"/>
      <c r="AQ46" s="250"/>
      <c r="AS46" s="252">
        <f t="shared" si="1"/>
        <v>2</v>
      </c>
      <c r="AT46" s="331">
        <f>AS46+AS47</f>
        <v>6</v>
      </c>
      <c r="AU46" s="333">
        <f>SUM(C46:AE47)</f>
        <v>3</v>
      </c>
    </row>
    <row r="47" spans="1:47" ht="16.5" customHeight="1" thickBot="1" x14ac:dyDescent="0.3">
      <c r="A47" s="253"/>
      <c r="B47" s="275">
        <v>1235</v>
      </c>
      <c r="C47" s="280"/>
      <c r="D47" s="257"/>
      <c r="E47" s="257"/>
      <c r="F47" s="257"/>
      <c r="G47" s="257"/>
      <c r="H47" s="257"/>
      <c r="I47" s="257"/>
      <c r="J47" s="257"/>
      <c r="K47" s="257"/>
      <c r="L47" s="297"/>
      <c r="M47" s="283"/>
      <c r="N47" s="257"/>
      <c r="O47" s="257"/>
      <c r="P47" s="256">
        <v>0</v>
      </c>
      <c r="Q47" s="256">
        <v>0</v>
      </c>
      <c r="R47" s="256"/>
      <c r="S47" s="256"/>
      <c r="T47" s="256"/>
      <c r="U47" s="256"/>
      <c r="V47" s="297">
        <v>1</v>
      </c>
      <c r="W47" s="255"/>
      <c r="X47" s="279">
        <v>1</v>
      </c>
      <c r="Y47" s="279"/>
      <c r="Z47" s="279"/>
      <c r="AA47" s="257"/>
      <c r="AB47" s="257"/>
      <c r="AC47" s="279"/>
      <c r="AD47" s="258"/>
      <c r="AE47" s="258"/>
      <c r="AF47" s="260"/>
      <c r="AG47" s="259">
        <v>1</v>
      </c>
      <c r="AH47" s="258"/>
      <c r="AI47" s="302">
        <v>1</v>
      </c>
      <c r="AJ47" s="302"/>
      <c r="AK47" s="258"/>
      <c r="AL47" s="258"/>
      <c r="AM47" s="279"/>
      <c r="AN47" s="279"/>
      <c r="AO47" s="279"/>
      <c r="AP47" s="258"/>
      <c r="AQ47" s="260"/>
      <c r="AS47" s="262">
        <f t="shared" si="1"/>
        <v>4</v>
      </c>
      <c r="AT47" s="332"/>
      <c r="AU47" s="335"/>
    </row>
    <row r="48" spans="1:47" ht="15.75" x14ac:dyDescent="0.25">
      <c r="A48" s="243" t="s">
        <v>38</v>
      </c>
      <c r="B48" s="8" t="s">
        <v>142</v>
      </c>
      <c r="C48" s="269">
        <v>0</v>
      </c>
      <c r="D48" s="247"/>
      <c r="E48" s="247"/>
      <c r="F48" s="247"/>
      <c r="G48" s="247">
        <v>0.5</v>
      </c>
      <c r="H48" s="247"/>
      <c r="I48" s="247"/>
      <c r="J48" s="247"/>
      <c r="K48" s="247"/>
      <c r="L48" s="296">
        <v>1</v>
      </c>
      <c r="M48" s="281"/>
      <c r="N48" s="247"/>
      <c r="O48" s="247"/>
      <c r="P48" s="246"/>
      <c r="Q48" s="246">
        <v>1</v>
      </c>
      <c r="R48" s="247"/>
      <c r="S48" s="268"/>
      <c r="T48" s="268"/>
      <c r="U48" s="268"/>
      <c r="V48" s="296"/>
      <c r="W48" s="281">
        <v>0</v>
      </c>
      <c r="X48" s="245"/>
      <c r="Y48" s="246"/>
      <c r="Z48" s="246"/>
      <c r="AA48" s="246"/>
      <c r="AB48" s="246"/>
      <c r="AC48" s="247"/>
      <c r="AD48" s="248"/>
      <c r="AE48" s="248"/>
      <c r="AF48" s="250"/>
      <c r="AG48" s="249"/>
      <c r="AH48" s="248"/>
      <c r="AI48" s="301"/>
      <c r="AJ48" s="301"/>
      <c r="AK48" s="248"/>
      <c r="AL48" s="248"/>
      <c r="AM48" s="268"/>
      <c r="AN48" s="268"/>
      <c r="AO48" s="268"/>
      <c r="AP48" s="248"/>
      <c r="AQ48" s="250"/>
      <c r="AS48" s="252">
        <f t="shared" si="1"/>
        <v>2.5</v>
      </c>
      <c r="AT48" s="331">
        <f>AS48+AS49</f>
        <v>6.5</v>
      </c>
      <c r="AU48" s="333">
        <f>SUM(C48:AE49)</f>
        <v>5.5</v>
      </c>
    </row>
    <row r="49" spans="1:47" ht="16.5" thickBot="1" x14ac:dyDescent="0.3">
      <c r="A49" s="253"/>
      <c r="B49" s="275">
        <v>1195</v>
      </c>
      <c r="C49" s="280"/>
      <c r="D49" s="257"/>
      <c r="E49" s="257"/>
      <c r="F49" s="257"/>
      <c r="G49" s="257">
        <v>1</v>
      </c>
      <c r="H49" s="257"/>
      <c r="I49" s="257"/>
      <c r="J49" s="257"/>
      <c r="K49" s="257">
        <v>1</v>
      </c>
      <c r="L49" s="297"/>
      <c r="M49" s="283">
        <v>0</v>
      </c>
      <c r="N49" s="257"/>
      <c r="O49" s="257"/>
      <c r="P49" s="256"/>
      <c r="Q49" s="256"/>
      <c r="R49" s="257"/>
      <c r="S49" s="279"/>
      <c r="T49" s="279"/>
      <c r="U49" s="279"/>
      <c r="V49" s="297"/>
      <c r="W49" s="283"/>
      <c r="X49" s="255"/>
      <c r="Y49" s="256"/>
      <c r="Z49" s="256"/>
      <c r="AA49" s="256"/>
      <c r="AB49" s="256"/>
      <c r="AC49" s="257"/>
      <c r="AD49" s="258"/>
      <c r="AE49" s="258">
        <v>1</v>
      </c>
      <c r="AF49" s="260"/>
      <c r="AG49" s="259"/>
      <c r="AH49" s="258"/>
      <c r="AI49" s="302"/>
      <c r="AJ49" s="302">
        <v>1</v>
      </c>
      <c r="AK49" s="258"/>
      <c r="AL49" s="258"/>
      <c r="AM49" s="279"/>
      <c r="AN49" s="279"/>
      <c r="AO49" s="279"/>
      <c r="AP49" s="258"/>
      <c r="AQ49" s="260"/>
      <c r="AS49" s="262">
        <f t="shared" si="1"/>
        <v>4</v>
      </c>
      <c r="AT49" s="332"/>
      <c r="AU49" s="335"/>
    </row>
    <row r="50" spans="1:47" ht="15.75" x14ac:dyDescent="0.25">
      <c r="A50" s="243" t="s">
        <v>40</v>
      </c>
      <c r="B50" s="8" t="s">
        <v>347</v>
      </c>
      <c r="C50" s="269"/>
      <c r="D50" s="247"/>
      <c r="E50" s="247"/>
      <c r="F50" s="247"/>
      <c r="G50" s="247"/>
      <c r="H50" s="247"/>
      <c r="I50" s="247"/>
      <c r="J50" s="247"/>
      <c r="K50" s="247"/>
      <c r="L50" s="293"/>
      <c r="M50" s="265"/>
      <c r="N50" s="247"/>
      <c r="O50" s="247">
        <v>1</v>
      </c>
      <c r="P50" s="247"/>
      <c r="Q50" s="247"/>
      <c r="R50" s="247"/>
      <c r="S50" s="268"/>
      <c r="T50" s="268"/>
      <c r="U50" s="268"/>
      <c r="V50" s="293">
        <v>0.5</v>
      </c>
      <c r="W50" s="281"/>
      <c r="X50" s="246"/>
      <c r="Y50" s="266"/>
      <c r="Z50" s="267"/>
      <c r="AA50" s="267"/>
      <c r="AB50" s="267"/>
      <c r="AC50" s="267"/>
      <c r="AD50" s="248"/>
      <c r="AE50" s="248"/>
      <c r="AF50" s="250"/>
      <c r="AG50" s="309">
        <v>0.5</v>
      </c>
      <c r="AH50" s="248">
        <v>1</v>
      </c>
      <c r="AI50" s="248"/>
      <c r="AJ50" s="248">
        <v>0</v>
      </c>
      <c r="AK50" s="248"/>
      <c r="AL50" s="248"/>
      <c r="AM50" s="268"/>
      <c r="AN50" s="268"/>
      <c r="AO50" s="268"/>
      <c r="AP50" s="248"/>
      <c r="AQ50" s="250"/>
      <c r="AS50" s="252">
        <f t="shared" si="1"/>
        <v>3</v>
      </c>
      <c r="AT50" s="331">
        <f>AS50+AS51</f>
        <v>4</v>
      </c>
      <c r="AU50" s="333">
        <f>SUM(C50:AE51)</f>
        <v>2.5</v>
      </c>
    </row>
    <row r="51" spans="1:47" ht="16.5" thickBot="1" x14ac:dyDescent="0.3">
      <c r="A51" s="253"/>
      <c r="B51" s="275">
        <v>1136</v>
      </c>
      <c r="C51" s="280"/>
      <c r="D51" s="257"/>
      <c r="E51" s="257"/>
      <c r="F51" s="257"/>
      <c r="G51" s="257"/>
      <c r="H51" s="257"/>
      <c r="I51" s="257"/>
      <c r="J51" s="257"/>
      <c r="K51" s="257"/>
      <c r="L51" s="294"/>
      <c r="M51" s="276">
        <v>0</v>
      </c>
      <c r="N51" s="257"/>
      <c r="O51" s="257"/>
      <c r="P51" s="257"/>
      <c r="Q51" s="257"/>
      <c r="R51" s="257"/>
      <c r="S51" s="279">
        <v>0</v>
      </c>
      <c r="T51" s="279"/>
      <c r="U51" s="279"/>
      <c r="V51" s="294">
        <v>1</v>
      </c>
      <c r="W51" s="283"/>
      <c r="X51" s="256"/>
      <c r="Y51" s="277"/>
      <c r="Z51" s="278"/>
      <c r="AA51" s="278"/>
      <c r="AB51" s="278"/>
      <c r="AC51" s="278"/>
      <c r="AD51" s="258"/>
      <c r="AE51" s="258"/>
      <c r="AF51" s="260"/>
      <c r="AG51" s="310"/>
      <c r="AH51" s="258"/>
      <c r="AI51" s="258"/>
      <c r="AJ51" s="258">
        <v>0</v>
      </c>
      <c r="AK51" s="258"/>
      <c r="AL51" s="258"/>
      <c r="AM51" s="279"/>
      <c r="AN51" s="279"/>
      <c r="AO51" s="279"/>
      <c r="AP51" s="258"/>
      <c r="AQ51" s="260"/>
      <c r="AS51" s="262">
        <f t="shared" si="1"/>
        <v>1</v>
      </c>
      <c r="AT51" s="332"/>
      <c r="AU51" s="335"/>
    </row>
    <row r="52" spans="1:47" ht="15.75" x14ac:dyDescent="0.25">
      <c r="A52" s="243" t="s">
        <v>43</v>
      </c>
      <c r="B52" s="8" t="s">
        <v>371</v>
      </c>
      <c r="C52" s="269"/>
      <c r="D52" s="247"/>
      <c r="E52" s="247"/>
      <c r="F52" s="247"/>
      <c r="G52" s="247"/>
      <c r="H52" s="247"/>
      <c r="I52" s="247"/>
      <c r="J52" s="247">
        <v>0</v>
      </c>
      <c r="K52" s="247"/>
      <c r="L52" s="296"/>
      <c r="M52" s="281"/>
      <c r="N52" s="247"/>
      <c r="O52" s="247">
        <v>0</v>
      </c>
      <c r="P52" s="247"/>
      <c r="Q52" s="247"/>
      <c r="R52" s="247">
        <v>0</v>
      </c>
      <c r="S52" s="268">
        <v>0.5</v>
      </c>
      <c r="T52" s="268"/>
      <c r="U52" s="268">
        <v>1</v>
      </c>
      <c r="V52" s="296"/>
      <c r="W52" s="265"/>
      <c r="X52" s="267"/>
      <c r="Y52" s="246"/>
      <c r="Z52" s="282"/>
      <c r="AA52" s="246"/>
      <c r="AB52" s="246"/>
      <c r="AC52" s="246"/>
      <c r="AD52" s="248"/>
      <c r="AE52" s="248"/>
      <c r="AF52" s="250"/>
      <c r="AG52" s="249"/>
      <c r="AH52" s="301"/>
      <c r="AI52" s="248">
        <v>0.5</v>
      </c>
      <c r="AJ52" s="248"/>
      <c r="AK52" s="248"/>
      <c r="AL52" s="248"/>
      <c r="AM52" s="268"/>
      <c r="AN52" s="268"/>
      <c r="AO52" s="268"/>
      <c r="AP52" s="248"/>
      <c r="AQ52" s="250"/>
      <c r="AS52" s="252">
        <f t="shared" si="1"/>
        <v>2</v>
      </c>
      <c r="AT52" s="331">
        <f>AS52+AS53</f>
        <v>3.5</v>
      </c>
      <c r="AU52" s="333">
        <f>SUM(C52:AE53)</f>
        <v>2</v>
      </c>
    </row>
    <row r="53" spans="1:47" ht="16.5" thickBot="1" x14ac:dyDescent="0.3">
      <c r="A53" s="253"/>
      <c r="B53" s="275">
        <v>1125</v>
      </c>
      <c r="C53" s="280"/>
      <c r="D53" s="257"/>
      <c r="E53" s="257"/>
      <c r="F53" s="257"/>
      <c r="G53" s="257"/>
      <c r="H53" s="257"/>
      <c r="I53" s="257"/>
      <c r="J53" s="257"/>
      <c r="K53" s="257"/>
      <c r="L53" s="297"/>
      <c r="M53" s="283"/>
      <c r="N53" s="257"/>
      <c r="O53" s="257"/>
      <c r="P53" s="257"/>
      <c r="Q53" s="257"/>
      <c r="R53" s="257"/>
      <c r="S53" s="279"/>
      <c r="T53" s="279">
        <v>0</v>
      </c>
      <c r="U53" s="279"/>
      <c r="V53" s="297"/>
      <c r="W53" s="276"/>
      <c r="X53" s="278"/>
      <c r="Y53" s="256"/>
      <c r="Z53" s="284"/>
      <c r="AA53" s="256"/>
      <c r="AB53" s="256">
        <v>0.5</v>
      </c>
      <c r="AC53" s="256"/>
      <c r="AD53" s="258"/>
      <c r="AE53" s="258"/>
      <c r="AF53" s="260">
        <v>1</v>
      </c>
      <c r="AG53" s="259"/>
      <c r="AH53" s="302"/>
      <c r="AI53" s="258">
        <v>0</v>
      </c>
      <c r="AJ53" s="258"/>
      <c r="AK53" s="258"/>
      <c r="AL53" s="258"/>
      <c r="AM53" s="279"/>
      <c r="AN53" s="279"/>
      <c r="AO53" s="279"/>
      <c r="AP53" s="258"/>
      <c r="AQ53" s="260"/>
      <c r="AS53" s="262">
        <f t="shared" si="1"/>
        <v>1.5</v>
      </c>
      <c r="AT53" s="332"/>
      <c r="AU53" s="335"/>
    </row>
    <row r="54" spans="1:47" ht="15.75" x14ac:dyDescent="0.25">
      <c r="A54" s="243" t="s">
        <v>44</v>
      </c>
      <c r="B54" s="8" t="s">
        <v>140</v>
      </c>
      <c r="C54" s="269"/>
      <c r="D54" s="247"/>
      <c r="E54" s="247"/>
      <c r="F54" s="247"/>
      <c r="G54" s="247"/>
      <c r="H54" s="247"/>
      <c r="I54" s="247"/>
      <c r="J54" s="247"/>
      <c r="K54" s="247"/>
      <c r="L54" s="296"/>
      <c r="M54" s="281"/>
      <c r="N54" s="247"/>
      <c r="O54" s="247"/>
      <c r="P54" s="247"/>
      <c r="Q54" s="247"/>
      <c r="R54" s="247"/>
      <c r="S54" s="268">
        <v>0.5</v>
      </c>
      <c r="T54" s="268"/>
      <c r="U54" s="268">
        <v>1</v>
      </c>
      <c r="V54" s="296"/>
      <c r="W54" s="281"/>
      <c r="X54" s="246"/>
      <c r="Y54" s="267"/>
      <c r="Z54" s="267"/>
      <c r="AA54" s="266"/>
      <c r="AB54" s="267">
        <v>1</v>
      </c>
      <c r="AC54" s="267">
        <v>1</v>
      </c>
      <c r="AD54" s="248"/>
      <c r="AE54" s="248"/>
      <c r="AF54" s="250"/>
      <c r="AG54" s="249">
        <v>1</v>
      </c>
      <c r="AH54" s="248"/>
      <c r="AI54" s="248"/>
      <c r="AJ54" s="248"/>
      <c r="AK54" s="248">
        <v>1</v>
      </c>
      <c r="AL54" s="248"/>
      <c r="AM54" s="268"/>
      <c r="AN54" s="268"/>
      <c r="AO54" s="268"/>
      <c r="AP54" s="248"/>
      <c r="AQ54" s="250"/>
      <c r="AS54" s="252">
        <f t="shared" si="1"/>
        <v>5.5</v>
      </c>
      <c r="AT54" s="331">
        <f>AS54+AS55</f>
        <v>5.5</v>
      </c>
      <c r="AU54" s="333">
        <f>SUM(C54:AE55)</f>
        <v>3.5</v>
      </c>
    </row>
    <row r="55" spans="1:47" ht="16.5" thickBot="1" x14ac:dyDescent="0.3">
      <c r="A55" s="253"/>
      <c r="B55" s="275">
        <v>1115</v>
      </c>
      <c r="C55" s="280"/>
      <c r="D55" s="257"/>
      <c r="E55" s="257"/>
      <c r="F55" s="257"/>
      <c r="G55" s="257"/>
      <c r="H55" s="257"/>
      <c r="I55" s="257"/>
      <c r="J55" s="257">
        <v>0</v>
      </c>
      <c r="K55" s="257"/>
      <c r="L55" s="297"/>
      <c r="M55" s="283"/>
      <c r="N55" s="257">
        <v>0</v>
      </c>
      <c r="O55" s="257"/>
      <c r="P55" s="257"/>
      <c r="Q55" s="257"/>
      <c r="R55" s="257"/>
      <c r="S55" s="279"/>
      <c r="T55" s="279"/>
      <c r="U55" s="279">
        <v>0</v>
      </c>
      <c r="V55" s="297"/>
      <c r="W55" s="283"/>
      <c r="X55" s="256"/>
      <c r="Y55" s="278"/>
      <c r="Z55" s="278"/>
      <c r="AA55" s="277"/>
      <c r="AB55" s="278"/>
      <c r="AC55" s="278"/>
      <c r="AD55" s="258"/>
      <c r="AE55" s="258"/>
      <c r="AF55" s="260">
        <v>0</v>
      </c>
      <c r="AG55" s="259"/>
      <c r="AH55" s="258"/>
      <c r="AI55" s="258"/>
      <c r="AJ55" s="258"/>
      <c r="AK55" s="258"/>
      <c r="AL55" s="258"/>
      <c r="AM55" s="279"/>
      <c r="AN55" s="279"/>
      <c r="AO55" s="279"/>
      <c r="AP55" s="258"/>
      <c r="AQ55" s="260">
        <v>0</v>
      </c>
      <c r="AS55" s="262">
        <f t="shared" si="1"/>
        <v>0</v>
      </c>
      <c r="AT55" s="332"/>
      <c r="AU55" s="335"/>
    </row>
    <row r="56" spans="1:47" ht="15.75" x14ac:dyDescent="0.25">
      <c r="A56" s="243" t="s">
        <v>45</v>
      </c>
      <c r="B56" s="264" t="s">
        <v>335</v>
      </c>
      <c r="C56" s="269"/>
      <c r="D56" s="247"/>
      <c r="E56" s="247"/>
      <c r="F56" s="247"/>
      <c r="G56" s="247"/>
      <c r="H56" s="247"/>
      <c r="I56" s="247"/>
      <c r="J56" s="247"/>
      <c r="K56" s="247"/>
      <c r="L56" s="296"/>
      <c r="M56" s="281">
        <v>0</v>
      </c>
      <c r="N56" s="247"/>
      <c r="O56" s="247"/>
      <c r="P56" s="247"/>
      <c r="Q56" s="247"/>
      <c r="R56" s="247"/>
      <c r="S56" s="268"/>
      <c r="T56" s="268"/>
      <c r="U56" s="268"/>
      <c r="V56" s="296"/>
      <c r="W56" s="281"/>
      <c r="X56" s="246"/>
      <c r="Y56" s="246"/>
      <c r="Z56" s="246">
        <v>0.5</v>
      </c>
      <c r="AA56" s="246"/>
      <c r="AB56" s="282"/>
      <c r="AC56" s="246"/>
      <c r="AD56" s="248"/>
      <c r="AE56" s="248">
        <v>0</v>
      </c>
      <c r="AF56" s="250"/>
      <c r="AG56" s="249">
        <v>0</v>
      </c>
      <c r="AH56" s="248">
        <v>0.5</v>
      </c>
      <c r="AI56" s="248"/>
      <c r="AJ56" s="248"/>
      <c r="AK56" s="248"/>
      <c r="AL56" s="248"/>
      <c r="AM56" s="268"/>
      <c r="AN56" s="268"/>
      <c r="AO56" s="268"/>
      <c r="AP56" s="248">
        <v>1</v>
      </c>
      <c r="AQ56" s="250"/>
      <c r="AS56" s="252">
        <f t="shared" si="1"/>
        <v>2</v>
      </c>
      <c r="AT56" s="331">
        <f>AS56+AS57</f>
        <v>3</v>
      </c>
      <c r="AU56" s="333">
        <f>SUM(C56:AE57)</f>
        <v>1.5</v>
      </c>
    </row>
    <row r="57" spans="1:47" ht="16.5" thickBot="1" x14ac:dyDescent="0.3">
      <c r="A57" s="253"/>
      <c r="B57" s="275">
        <v>1044</v>
      </c>
      <c r="C57" s="280"/>
      <c r="D57" s="257"/>
      <c r="E57" s="257"/>
      <c r="F57" s="257"/>
      <c r="G57" s="257"/>
      <c r="H57" s="257"/>
      <c r="I57" s="257"/>
      <c r="J57" s="257"/>
      <c r="K57" s="257"/>
      <c r="L57" s="297"/>
      <c r="M57" s="283"/>
      <c r="N57" s="257"/>
      <c r="O57" s="257"/>
      <c r="P57" s="257"/>
      <c r="Q57" s="257"/>
      <c r="R57" s="257"/>
      <c r="S57" s="279"/>
      <c r="T57" s="279">
        <v>1</v>
      </c>
      <c r="U57" s="279"/>
      <c r="V57" s="297"/>
      <c r="W57" s="283"/>
      <c r="X57" s="256"/>
      <c r="Y57" s="256"/>
      <c r="Z57" s="256"/>
      <c r="AA57" s="256">
        <v>0</v>
      </c>
      <c r="AB57" s="284"/>
      <c r="AC57" s="256"/>
      <c r="AD57" s="258"/>
      <c r="AE57" s="258">
        <v>0</v>
      </c>
      <c r="AF57" s="260"/>
      <c r="AG57" s="259">
        <v>0</v>
      </c>
      <c r="AH57" s="258"/>
      <c r="AI57" s="258"/>
      <c r="AJ57" s="258"/>
      <c r="AK57" s="258">
        <v>0</v>
      </c>
      <c r="AL57" s="258"/>
      <c r="AM57" s="279"/>
      <c r="AN57" s="279"/>
      <c r="AO57" s="279"/>
      <c r="AP57" s="258"/>
      <c r="AQ57" s="260"/>
      <c r="AS57" s="262">
        <f t="shared" si="1"/>
        <v>1</v>
      </c>
      <c r="AT57" s="332"/>
      <c r="AU57" s="335"/>
    </row>
    <row r="58" spans="1:47" ht="15.75" x14ac:dyDescent="0.25">
      <c r="A58" s="243" t="s">
        <v>47</v>
      </c>
      <c r="B58" s="264" t="s">
        <v>139</v>
      </c>
      <c r="C58" s="269"/>
      <c r="D58" s="247"/>
      <c r="E58" s="247"/>
      <c r="F58" s="247"/>
      <c r="G58" s="247"/>
      <c r="H58" s="247"/>
      <c r="I58" s="247"/>
      <c r="J58" s="247"/>
      <c r="K58" s="247"/>
      <c r="L58" s="296"/>
      <c r="M58" s="281"/>
      <c r="N58" s="247"/>
      <c r="O58" s="247"/>
      <c r="P58" s="247"/>
      <c r="Q58" s="247"/>
      <c r="R58" s="247">
        <v>0</v>
      </c>
      <c r="S58" s="268"/>
      <c r="T58" s="268"/>
      <c r="U58" s="268"/>
      <c r="V58" s="296"/>
      <c r="W58" s="281"/>
      <c r="X58" s="246"/>
      <c r="Y58" s="267"/>
      <c r="Z58" s="267"/>
      <c r="AA58" s="267"/>
      <c r="AB58" s="267"/>
      <c r="AC58" s="266"/>
      <c r="AD58" s="248">
        <v>0</v>
      </c>
      <c r="AE58" s="248"/>
      <c r="AF58" s="250"/>
      <c r="AG58" s="249"/>
      <c r="AH58" s="248"/>
      <c r="AI58" s="248"/>
      <c r="AJ58" s="248"/>
      <c r="AK58" s="248"/>
      <c r="AL58" s="248">
        <v>0</v>
      </c>
      <c r="AM58" s="268"/>
      <c r="AN58" s="268"/>
      <c r="AO58" s="268">
        <v>0</v>
      </c>
      <c r="AP58" s="248"/>
      <c r="AQ58" s="250"/>
      <c r="AS58" s="252">
        <f t="shared" si="1"/>
        <v>0</v>
      </c>
      <c r="AT58" s="331">
        <f>AS58+AS59</f>
        <v>1</v>
      </c>
      <c r="AU58" s="333">
        <f>SUM(C58:AE59)</f>
        <v>1</v>
      </c>
    </row>
    <row r="59" spans="1:47" ht="16.5" thickBot="1" x14ac:dyDescent="0.3">
      <c r="A59" s="253"/>
      <c r="B59" s="275">
        <v>1019</v>
      </c>
      <c r="C59" s="280"/>
      <c r="D59" s="257"/>
      <c r="E59" s="257"/>
      <c r="F59" s="257"/>
      <c r="G59" s="257"/>
      <c r="H59" s="257"/>
      <c r="I59" s="257"/>
      <c r="J59" s="257"/>
      <c r="K59" s="257"/>
      <c r="L59" s="297"/>
      <c r="M59" s="283"/>
      <c r="N59" s="257"/>
      <c r="O59" s="257"/>
      <c r="P59" s="257"/>
      <c r="Q59" s="257"/>
      <c r="R59" s="257"/>
      <c r="S59" s="279"/>
      <c r="T59" s="279"/>
      <c r="U59" s="279">
        <v>1</v>
      </c>
      <c r="V59" s="297"/>
      <c r="W59" s="283"/>
      <c r="X59" s="256"/>
      <c r="Y59" s="278"/>
      <c r="Z59" s="278"/>
      <c r="AA59" s="278">
        <v>0</v>
      </c>
      <c r="AB59" s="278"/>
      <c r="AC59" s="277"/>
      <c r="AD59" s="258"/>
      <c r="AE59" s="258"/>
      <c r="AF59" s="260"/>
      <c r="AG59" s="259"/>
      <c r="AH59" s="258"/>
      <c r="AI59" s="258"/>
      <c r="AJ59" s="258"/>
      <c r="AK59" s="258"/>
      <c r="AL59" s="258"/>
      <c r="AM59" s="279"/>
      <c r="AN59" s="279"/>
      <c r="AO59" s="279"/>
      <c r="AP59" s="258"/>
      <c r="AQ59" s="260">
        <v>0</v>
      </c>
      <c r="AS59" s="262">
        <f t="shared" si="1"/>
        <v>1</v>
      </c>
      <c r="AT59" s="332"/>
      <c r="AU59" s="334"/>
    </row>
    <row r="60" spans="1:47" ht="15.75" x14ac:dyDescent="0.25">
      <c r="A60" s="243" t="s">
        <v>48</v>
      </c>
      <c r="B60" s="264" t="s">
        <v>128</v>
      </c>
      <c r="C60" s="269"/>
      <c r="D60" s="247"/>
      <c r="E60" s="247"/>
      <c r="F60" s="247"/>
      <c r="G60" s="247"/>
      <c r="H60" s="247"/>
      <c r="I60" s="247"/>
      <c r="J60" s="247"/>
      <c r="K60" s="247"/>
      <c r="L60" s="296">
        <v>0</v>
      </c>
      <c r="M60" s="281"/>
      <c r="N60" s="247"/>
      <c r="O60" s="247"/>
      <c r="P60" s="247"/>
      <c r="Q60" s="247"/>
      <c r="R60" s="247"/>
      <c r="S60" s="268"/>
      <c r="T60" s="268"/>
      <c r="U60" s="268"/>
      <c r="V60" s="296">
        <v>0</v>
      </c>
      <c r="W60" s="281"/>
      <c r="X60" s="246"/>
      <c r="Y60" s="246"/>
      <c r="Z60" s="246"/>
      <c r="AA60" s="246"/>
      <c r="AB60" s="246"/>
      <c r="AC60" s="246"/>
      <c r="AD60" s="282"/>
      <c r="AE60" s="248"/>
      <c r="AF60" s="250"/>
      <c r="AG60" s="249"/>
      <c r="AH60" s="248"/>
      <c r="AI60" s="248">
        <v>0</v>
      </c>
      <c r="AJ60" s="248"/>
      <c r="AK60" s="248"/>
      <c r="AL60" s="248"/>
      <c r="AM60" s="268"/>
      <c r="AN60" s="268"/>
      <c r="AO60" s="268"/>
      <c r="AP60" s="248">
        <v>0</v>
      </c>
      <c r="AQ60" s="250"/>
      <c r="AS60" s="252">
        <f t="shared" si="1"/>
        <v>0</v>
      </c>
      <c r="AT60" s="331">
        <f>AS60+AS61</f>
        <v>2</v>
      </c>
      <c r="AU60" s="333">
        <f>SUM(C60:AE61)</f>
        <v>1</v>
      </c>
    </row>
    <row r="61" spans="1:47" ht="16.5" thickBot="1" x14ac:dyDescent="0.3">
      <c r="A61" s="253"/>
      <c r="B61" s="275">
        <v>0</v>
      </c>
      <c r="C61" s="280"/>
      <c r="D61" s="257"/>
      <c r="E61" s="257"/>
      <c r="F61" s="257"/>
      <c r="G61" s="257"/>
      <c r="H61" s="257"/>
      <c r="I61" s="257"/>
      <c r="J61" s="257"/>
      <c r="K61" s="257"/>
      <c r="L61" s="297"/>
      <c r="M61" s="283"/>
      <c r="N61" s="257"/>
      <c r="O61" s="257"/>
      <c r="P61" s="257"/>
      <c r="Q61" s="257"/>
      <c r="R61" s="257"/>
      <c r="S61" s="279"/>
      <c r="T61" s="279"/>
      <c r="U61" s="279">
        <v>0</v>
      </c>
      <c r="V61" s="297"/>
      <c r="W61" s="283"/>
      <c r="X61" s="256"/>
      <c r="Y61" s="256"/>
      <c r="Z61" s="256"/>
      <c r="AA61" s="256"/>
      <c r="AB61" s="256"/>
      <c r="AC61" s="256">
        <v>1</v>
      </c>
      <c r="AD61" s="284"/>
      <c r="AE61" s="258"/>
      <c r="AF61" s="260">
        <v>1</v>
      </c>
      <c r="AG61" s="259"/>
      <c r="AH61" s="258"/>
      <c r="AI61" s="258"/>
      <c r="AJ61" s="258"/>
      <c r="AK61" s="258">
        <v>0</v>
      </c>
      <c r="AL61" s="258"/>
      <c r="AM61" s="279"/>
      <c r="AN61" s="279"/>
      <c r="AO61" s="279"/>
      <c r="AP61" s="258"/>
      <c r="AQ61" s="260"/>
      <c r="AS61" s="262">
        <f t="shared" si="1"/>
        <v>2</v>
      </c>
      <c r="AT61" s="332"/>
      <c r="AU61" s="335"/>
    </row>
    <row r="62" spans="1:47" ht="15.75" x14ac:dyDescent="0.25">
      <c r="A62" s="243" t="s">
        <v>49</v>
      </c>
      <c r="B62" s="264" t="s">
        <v>408</v>
      </c>
      <c r="C62" s="269"/>
      <c r="D62" s="247"/>
      <c r="E62" s="247"/>
      <c r="F62" s="247"/>
      <c r="G62" s="247"/>
      <c r="H62" s="247"/>
      <c r="I62" s="247"/>
      <c r="J62" s="247"/>
      <c r="K62" s="247"/>
      <c r="L62" s="296"/>
      <c r="M62" s="281"/>
      <c r="N62" s="247"/>
      <c r="O62" s="247"/>
      <c r="P62" s="247"/>
      <c r="Q62" s="247"/>
      <c r="R62" s="247"/>
      <c r="S62" s="268"/>
      <c r="T62" s="268">
        <v>0</v>
      </c>
      <c r="U62" s="268"/>
      <c r="V62" s="296"/>
      <c r="W62" s="281"/>
      <c r="X62" s="246">
        <v>0</v>
      </c>
      <c r="Y62" s="268"/>
      <c r="Z62" s="268"/>
      <c r="AA62" s="268"/>
      <c r="AB62" s="268">
        <v>1</v>
      </c>
      <c r="AC62" s="268"/>
      <c r="AD62" s="248"/>
      <c r="AE62" s="282"/>
      <c r="AF62" s="250"/>
      <c r="AG62" s="249">
        <v>1</v>
      </c>
      <c r="AH62" s="248"/>
      <c r="AI62" s="248">
        <v>0</v>
      </c>
      <c r="AJ62" s="248">
        <v>1</v>
      </c>
      <c r="AK62" s="248"/>
      <c r="AL62" s="248"/>
      <c r="AM62" s="268"/>
      <c r="AN62" s="268"/>
      <c r="AO62" s="268"/>
      <c r="AP62" s="248"/>
      <c r="AQ62" s="250"/>
      <c r="AS62" s="252">
        <f t="shared" si="1"/>
        <v>3</v>
      </c>
      <c r="AT62" s="331">
        <f>AS62+AS63</f>
        <v>7</v>
      </c>
      <c r="AU62" s="333">
        <f>SUM(C62:AE63)</f>
        <v>2</v>
      </c>
    </row>
    <row r="63" spans="1:47" ht="16.5" thickBot="1" x14ac:dyDescent="0.3">
      <c r="A63" s="253"/>
      <c r="B63" s="275">
        <v>0</v>
      </c>
      <c r="C63" s="280"/>
      <c r="D63" s="257"/>
      <c r="E63" s="257"/>
      <c r="F63" s="257"/>
      <c r="G63" s="257"/>
      <c r="H63" s="257"/>
      <c r="I63" s="257"/>
      <c r="J63" s="257"/>
      <c r="K63" s="257"/>
      <c r="L63" s="297"/>
      <c r="M63" s="283"/>
      <c r="N63" s="257"/>
      <c r="O63" s="257"/>
      <c r="P63" s="257"/>
      <c r="Q63" s="257"/>
      <c r="R63" s="257">
        <v>0</v>
      </c>
      <c r="S63" s="279"/>
      <c r="T63" s="279"/>
      <c r="U63" s="279"/>
      <c r="V63" s="297"/>
      <c r="W63" s="283"/>
      <c r="X63" s="256"/>
      <c r="Y63" s="279"/>
      <c r="Z63" s="279"/>
      <c r="AA63" s="279"/>
      <c r="AB63" s="279">
        <v>1</v>
      </c>
      <c r="AC63" s="279"/>
      <c r="AD63" s="258"/>
      <c r="AE63" s="284"/>
      <c r="AF63" s="260"/>
      <c r="AG63" s="259"/>
      <c r="AH63" s="258">
        <v>1</v>
      </c>
      <c r="AI63" s="258"/>
      <c r="AJ63" s="258">
        <v>1</v>
      </c>
      <c r="AK63" s="258"/>
      <c r="AL63" s="258">
        <v>1</v>
      </c>
      <c r="AM63" s="279"/>
      <c r="AN63" s="279"/>
      <c r="AO63" s="279"/>
      <c r="AP63" s="258"/>
      <c r="AQ63" s="260"/>
      <c r="AS63" s="262">
        <f t="shared" si="1"/>
        <v>4</v>
      </c>
      <c r="AT63" s="332"/>
      <c r="AU63" s="334"/>
    </row>
    <row r="64" spans="1:47" ht="15.75" x14ac:dyDescent="0.25">
      <c r="A64" s="243" t="s">
        <v>91</v>
      </c>
      <c r="B64" s="264" t="s">
        <v>383</v>
      </c>
      <c r="C64" s="269"/>
      <c r="D64" s="247"/>
      <c r="E64" s="247"/>
      <c r="F64" s="247"/>
      <c r="G64" s="247"/>
      <c r="H64" s="247"/>
      <c r="I64" s="247"/>
      <c r="J64" s="247"/>
      <c r="K64" s="247"/>
      <c r="L64" s="293"/>
      <c r="M64" s="265"/>
      <c r="N64" s="247"/>
      <c r="O64" s="247"/>
      <c r="P64" s="247"/>
      <c r="Q64" s="247"/>
      <c r="R64" s="247"/>
      <c r="S64" s="268"/>
      <c r="T64" s="268"/>
      <c r="U64" s="268"/>
      <c r="V64" s="293"/>
      <c r="W64" s="265"/>
      <c r="X64" s="247"/>
      <c r="Y64" s="268"/>
      <c r="Z64" s="268">
        <v>0</v>
      </c>
      <c r="AA64" s="268">
        <v>1</v>
      </c>
      <c r="AB64" s="268"/>
      <c r="AC64" s="268"/>
      <c r="AD64" s="248">
        <v>0</v>
      </c>
      <c r="AE64" s="248"/>
      <c r="AF64" s="299"/>
      <c r="AG64" s="249">
        <v>1</v>
      </c>
      <c r="AH64" s="248">
        <v>0</v>
      </c>
      <c r="AI64" s="248"/>
      <c r="AJ64" s="248"/>
      <c r="AK64" s="248"/>
      <c r="AL64" s="248"/>
      <c r="AM64" s="268"/>
      <c r="AN64" s="268"/>
      <c r="AO64" s="268"/>
      <c r="AP64" s="248"/>
      <c r="AQ64" s="250"/>
      <c r="AS64" s="252">
        <f t="shared" si="1"/>
        <v>2</v>
      </c>
      <c r="AT64" s="331">
        <f>AS64+AS65</f>
        <v>4</v>
      </c>
      <c r="AU64" s="333">
        <f>SUM(C64:AE65)</f>
        <v>1</v>
      </c>
    </row>
    <row r="65" spans="1:47" ht="16.5" thickBot="1" x14ac:dyDescent="0.3">
      <c r="A65" s="253"/>
      <c r="B65" s="275">
        <v>0</v>
      </c>
      <c r="C65" s="280"/>
      <c r="D65" s="257"/>
      <c r="E65" s="257"/>
      <c r="F65" s="257"/>
      <c r="G65" s="257"/>
      <c r="H65" s="257"/>
      <c r="I65" s="257"/>
      <c r="J65" s="257"/>
      <c r="K65" s="257"/>
      <c r="L65" s="294"/>
      <c r="M65" s="276"/>
      <c r="N65" s="257"/>
      <c r="O65" s="257">
        <v>0</v>
      </c>
      <c r="P65" s="257">
        <v>0</v>
      </c>
      <c r="Q65" s="257"/>
      <c r="R65" s="257"/>
      <c r="S65" s="279"/>
      <c r="T65" s="279"/>
      <c r="U65" s="279"/>
      <c r="V65" s="294"/>
      <c r="W65" s="276"/>
      <c r="X65" s="257"/>
      <c r="Y65" s="279"/>
      <c r="Z65" s="279"/>
      <c r="AA65" s="279"/>
      <c r="AB65" s="279"/>
      <c r="AC65" s="279"/>
      <c r="AD65" s="258"/>
      <c r="AE65" s="258"/>
      <c r="AF65" s="300"/>
      <c r="AG65" s="259"/>
      <c r="AH65" s="258"/>
      <c r="AI65" s="258"/>
      <c r="AJ65" s="258"/>
      <c r="AK65" s="258">
        <v>1</v>
      </c>
      <c r="AL65" s="258">
        <v>1</v>
      </c>
      <c r="AM65" s="279"/>
      <c r="AN65" s="279"/>
      <c r="AO65" s="279"/>
      <c r="AP65" s="258"/>
      <c r="AQ65" s="260"/>
      <c r="AS65" s="262">
        <f t="shared" si="1"/>
        <v>2</v>
      </c>
      <c r="AT65" s="332"/>
      <c r="AU65" s="335"/>
    </row>
    <row r="66" spans="1:47" ht="15.75" x14ac:dyDescent="0.25">
      <c r="A66" s="243" t="s">
        <v>51</v>
      </c>
      <c r="B66" s="8" t="s">
        <v>392</v>
      </c>
      <c r="C66" s="269"/>
      <c r="D66" s="247"/>
      <c r="E66" s="247"/>
      <c r="F66" s="247"/>
      <c r="G66" s="247"/>
      <c r="H66" s="247"/>
      <c r="I66" s="247"/>
      <c r="J66" s="247"/>
      <c r="K66" s="247"/>
      <c r="L66" s="296"/>
      <c r="M66" s="281"/>
      <c r="N66" s="247"/>
      <c r="O66" s="247"/>
      <c r="P66" s="247"/>
      <c r="Q66" s="247"/>
      <c r="R66" s="247"/>
      <c r="S66" s="268"/>
      <c r="T66" s="268"/>
      <c r="U66" s="268">
        <v>1</v>
      </c>
      <c r="V66" s="296"/>
      <c r="W66" s="281">
        <v>0</v>
      </c>
      <c r="X66" s="268"/>
      <c r="Y66" s="268"/>
      <c r="Z66" s="268"/>
      <c r="AA66" s="268"/>
      <c r="AB66" s="268">
        <v>1</v>
      </c>
      <c r="AC66" s="268"/>
      <c r="AD66" s="248"/>
      <c r="AE66" s="248"/>
      <c r="AF66" s="250"/>
      <c r="AG66" s="245"/>
      <c r="AH66" s="248"/>
      <c r="AI66" s="248"/>
      <c r="AJ66" s="248"/>
      <c r="AK66" s="248">
        <v>0</v>
      </c>
      <c r="AL66" s="248">
        <v>1</v>
      </c>
      <c r="AM66" s="268"/>
      <c r="AN66" s="268"/>
      <c r="AO66" s="268"/>
      <c r="AP66" s="248"/>
      <c r="AQ66" s="250"/>
      <c r="AS66" s="252">
        <f t="shared" si="1"/>
        <v>3</v>
      </c>
      <c r="AT66" s="331">
        <f>AS66+AS67</f>
        <v>4.5</v>
      </c>
      <c r="AU66" s="333">
        <f>SUM(C66:AE67)</f>
        <v>3.5</v>
      </c>
    </row>
    <row r="67" spans="1:47" ht="16.5" thickBot="1" x14ac:dyDescent="0.3">
      <c r="A67" s="253"/>
      <c r="B67" s="275">
        <v>0</v>
      </c>
      <c r="C67" s="280"/>
      <c r="D67" s="257"/>
      <c r="E67" s="257"/>
      <c r="F67" s="257"/>
      <c r="G67" s="257"/>
      <c r="H67" s="257"/>
      <c r="I67" s="257"/>
      <c r="J67" s="257"/>
      <c r="K67" s="257"/>
      <c r="L67" s="297"/>
      <c r="M67" s="283"/>
      <c r="N67" s="257"/>
      <c r="O67" s="257"/>
      <c r="P67" s="257"/>
      <c r="Q67" s="257"/>
      <c r="R67" s="257"/>
      <c r="S67" s="279"/>
      <c r="T67" s="279"/>
      <c r="U67" s="279"/>
      <c r="V67" s="297"/>
      <c r="W67" s="283"/>
      <c r="X67" s="279"/>
      <c r="Y67" s="279">
        <v>0.5</v>
      </c>
      <c r="Z67" s="279"/>
      <c r="AA67" s="279">
        <v>0</v>
      </c>
      <c r="AB67" s="279">
        <v>1</v>
      </c>
      <c r="AC67" s="279"/>
      <c r="AD67" s="258"/>
      <c r="AE67" s="258">
        <v>0</v>
      </c>
      <c r="AF67" s="260">
        <v>0</v>
      </c>
      <c r="AG67" s="255"/>
      <c r="AH67" s="258"/>
      <c r="AI67" s="258">
        <v>0</v>
      </c>
      <c r="AJ67" s="258"/>
      <c r="AK67" s="258"/>
      <c r="AL67" s="258"/>
      <c r="AM67" s="279"/>
      <c r="AN67" s="279"/>
      <c r="AO67" s="279"/>
      <c r="AP67" s="258"/>
      <c r="AQ67" s="260"/>
      <c r="AS67" s="262">
        <f t="shared" si="1"/>
        <v>1.5</v>
      </c>
      <c r="AT67" s="332"/>
      <c r="AU67" s="334"/>
    </row>
    <row r="68" spans="1:47" ht="15.75" x14ac:dyDescent="0.25">
      <c r="A68" s="243" t="s">
        <v>53</v>
      </c>
      <c r="B68" s="264" t="s">
        <v>409</v>
      </c>
      <c r="C68" s="269"/>
      <c r="D68" s="247"/>
      <c r="E68" s="247"/>
      <c r="F68" s="247"/>
      <c r="G68" s="247"/>
      <c r="H68" s="247"/>
      <c r="I68" s="247"/>
      <c r="J68" s="247"/>
      <c r="K68" s="247"/>
      <c r="L68" s="296"/>
      <c r="M68" s="281">
        <v>0</v>
      </c>
      <c r="N68" s="247"/>
      <c r="O68" s="247"/>
      <c r="P68" s="247"/>
      <c r="Q68" s="247"/>
      <c r="R68" s="247"/>
      <c r="S68" s="268"/>
      <c r="T68" s="268"/>
      <c r="U68" s="268">
        <v>1</v>
      </c>
      <c r="V68" s="296"/>
      <c r="W68" s="281"/>
      <c r="X68" s="268"/>
      <c r="Y68" s="268"/>
      <c r="Z68" s="268"/>
      <c r="AA68" s="268"/>
      <c r="AB68" s="268"/>
      <c r="AC68" s="268"/>
      <c r="AD68" s="248"/>
      <c r="AE68" s="248">
        <v>0</v>
      </c>
      <c r="AF68" s="250"/>
      <c r="AG68" s="249"/>
      <c r="AH68" s="282"/>
      <c r="AI68" s="248"/>
      <c r="AJ68" s="248">
        <v>0</v>
      </c>
      <c r="AK68" s="248">
        <v>0</v>
      </c>
      <c r="AL68" s="248">
        <v>1</v>
      </c>
      <c r="AM68" s="268"/>
      <c r="AN68" s="268"/>
      <c r="AO68" s="268"/>
      <c r="AP68" s="248"/>
      <c r="AQ68" s="250"/>
      <c r="AS68" s="252">
        <f t="shared" si="1"/>
        <v>2</v>
      </c>
      <c r="AT68" s="331">
        <f>AS68+AS69</f>
        <v>4.5</v>
      </c>
      <c r="AU68" s="333">
        <f>SUM(C68:AE69)</f>
        <v>1.5</v>
      </c>
    </row>
    <row r="69" spans="1:47" ht="16.5" thickBot="1" x14ac:dyDescent="0.3">
      <c r="A69" s="253"/>
      <c r="B69" s="275">
        <v>0</v>
      </c>
      <c r="C69" s="280"/>
      <c r="D69" s="257"/>
      <c r="E69" s="257"/>
      <c r="F69" s="257"/>
      <c r="G69" s="257"/>
      <c r="H69" s="257"/>
      <c r="I69" s="257"/>
      <c r="J69" s="257"/>
      <c r="K69" s="257"/>
      <c r="L69" s="297"/>
      <c r="M69" s="283"/>
      <c r="N69" s="257"/>
      <c r="O69" s="257"/>
      <c r="P69" s="257"/>
      <c r="Q69" s="257"/>
      <c r="R69" s="257"/>
      <c r="S69" s="279"/>
      <c r="T69" s="279"/>
      <c r="U69" s="279"/>
      <c r="V69" s="297"/>
      <c r="W69" s="283"/>
      <c r="X69" s="279"/>
      <c r="Y69" s="279">
        <v>0</v>
      </c>
      <c r="Z69" s="279"/>
      <c r="AA69" s="279"/>
      <c r="AB69" s="279">
        <v>0.5</v>
      </c>
      <c r="AC69" s="279"/>
      <c r="AD69" s="258"/>
      <c r="AE69" s="258"/>
      <c r="AF69" s="260">
        <v>1</v>
      </c>
      <c r="AG69" s="259"/>
      <c r="AH69" s="284"/>
      <c r="AI69" s="258"/>
      <c r="AJ69" s="258"/>
      <c r="AK69" s="258"/>
      <c r="AL69" s="258">
        <v>0</v>
      </c>
      <c r="AM69" s="279"/>
      <c r="AN69" s="279"/>
      <c r="AO69" s="279"/>
      <c r="AP69" s="258">
        <v>1</v>
      </c>
      <c r="AQ69" s="260"/>
      <c r="AS69" s="262">
        <f t="shared" si="1"/>
        <v>2.5</v>
      </c>
      <c r="AT69" s="332"/>
      <c r="AU69" s="334"/>
    </row>
    <row r="70" spans="1:47" ht="15.75" x14ac:dyDescent="0.25">
      <c r="A70" s="243" t="s">
        <v>54</v>
      </c>
      <c r="B70" s="264" t="s">
        <v>410</v>
      </c>
      <c r="C70" s="269"/>
      <c r="D70" s="247"/>
      <c r="E70" s="247"/>
      <c r="F70" s="247"/>
      <c r="G70" s="247"/>
      <c r="H70" s="247"/>
      <c r="I70" s="247"/>
      <c r="J70" s="247"/>
      <c r="K70" s="247"/>
      <c r="L70" s="293"/>
      <c r="M70" s="265"/>
      <c r="N70" s="247"/>
      <c r="O70" s="247"/>
      <c r="P70" s="247">
        <v>0</v>
      </c>
      <c r="Q70" s="247"/>
      <c r="R70" s="247"/>
      <c r="S70" s="268"/>
      <c r="T70" s="268"/>
      <c r="U70" s="268"/>
      <c r="V70" s="293"/>
      <c r="W70" s="265">
        <v>0</v>
      </c>
      <c r="X70" s="247"/>
      <c r="Y70" s="247"/>
      <c r="Z70" s="268">
        <v>1</v>
      </c>
      <c r="AA70" s="268"/>
      <c r="AB70" s="268"/>
      <c r="AC70" s="268"/>
      <c r="AD70" s="248"/>
      <c r="AE70" s="248"/>
      <c r="AF70" s="250"/>
      <c r="AG70" s="309">
        <v>1</v>
      </c>
      <c r="AH70" s="248"/>
      <c r="AI70" s="282"/>
      <c r="AJ70" s="248">
        <v>0</v>
      </c>
      <c r="AK70" s="248"/>
      <c r="AL70" s="248"/>
      <c r="AM70" s="268"/>
      <c r="AN70" s="268"/>
      <c r="AO70" s="268"/>
      <c r="AP70" s="248"/>
      <c r="AQ70" s="250"/>
      <c r="AS70" s="252">
        <f t="shared" ref="AS70:AS83" si="2">SUM(C70:AQ70)</f>
        <v>2</v>
      </c>
      <c r="AT70" s="331">
        <f>AS70+AS71</f>
        <v>7</v>
      </c>
      <c r="AU70" s="333">
        <f>SUM(C70:AE71)</f>
        <v>4.5</v>
      </c>
    </row>
    <row r="71" spans="1:47" ht="13.15" customHeight="1" thickBot="1" x14ac:dyDescent="0.3">
      <c r="A71" s="253"/>
      <c r="B71" s="275">
        <v>0</v>
      </c>
      <c r="C71" s="280"/>
      <c r="D71" s="257"/>
      <c r="E71" s="257"/>
      <c r="F71" s="257"/>
      <c r="G71" s="257"/>
      <c r="H71" s="257"/>
      <c r="I71" s="257"/>
      <c r="J71" s="257"/>
      <c r="K71" s="257"/>
      <c r="L71" s="294"/>
      <c r="M71" s="276"/>
      <c r="N71" s="257"/>
      <c r="O71" s="257"/>
      <c r="P71" s="257"/>
      <c r="Q71" s="257"/>
      <c r="R71" s="257"/>
      <c r="S71" s="279"/>
      <c r="T71" s="279"/>
      <c r="U71" s="279">
        <v>1</v>
      </c>
      <c r="V71" s="294"/>
      <c r="W71" s="276"/>
      <c r="X71" s="257"/>
      <c r="Y71" s="257"/>
      <c r="Z71" s="279">
        <v>0.5</v>
      </c>
      <c r="AA71" s="279"/>
      <c r="AB71" s="279"/>
      <c r="AC71" s="279"/>
      <c r="AD71" s="258">
        <v>1</v>
      </c>
      <c r="AE71" s="258">
        <v>1</v>
      </c>
      <c r="AF71" s="260"/>
      <c r="AG71" s="310"/>
      <c r="AH71" s="258"/>
      <c r="AI71" s="284"/>
      <c r="AJ71" s="258">
        <v>1</v>
      </c>
      <c r="AK71" s="258"/>
      <c r="AL71" s="258"/>
      <c r="AM71" s="279"/>
      <c r="AN71" s="279"/>
      <c r="AO71" s="279"/>
      <c r="AP71" s="258"/>
      <c r="AQ71" s="260">
        <v>0.5</v>
      </c>
      <c r="AS71" s="262">
        <f t="shared" si="2"/>
        <v>5</v>
      </c>
      <c r="AT71" s="332"/>
      <c r="AU71" s="335"/>
    </row>
    <row r="72" spans="1:47" ht="15.75" x14ac:dyDescent="0.25">
      <c r="A72" s="243" t="s">
        <v>55</v>
      </c>
      <c r="B72" s="303" t="s">
        <v>439</v>
      </c>
      <c r="C72" s="269"/>
      <c r="D72" s="247"/>
      <c r="E72" s="247"/>
      <c r="F72" s="247"/>
      <c r="G72" s="247"/>
      <c r="H72" s="247"/>
      <c r="I72" s="247"/>
      <c r="J72" s="247"/>
      <c r="K72" s="247"/>
      <c r="L72" s="296"/>
      <c r="M72" s="281"/>
      <c r="N72" s="247"/>
      <c r="O72" s="247"/>
      <c r="P72" s="247">
        <v>0</v>
      </c>
      <c r="Q72" s="247"/>
      <c r="R72" s="247"/>
      <c r="S72" s="268"/>
      <c r="T72" s="268"/>
      <c r="U72" s="268"/>
      <c r="V72" s="296"/>
      <c r="W72" s="281"/>
      <c r="X72" s="247">
        <v>0</v>
      </c>
      <c r="Y72" s="268">
        <v>1</v>
      </c>
      <c r="Z72" s="247"/>
      <c r="AA72" s="268"/>
      <c r="AB72" s="268"/>
      <c r="AC72" s="268"/>
      <c r="AD72" s="248"/>
      <c r="AE72" s="248">
        <v>0</v>
      </c>
      <c r="AF72" s="250"/>
      <c r="AG72" s="249"/>
      <c r="AH72" s="301"/>
      <c r="AI72" s="248">
        <v>0</v>
      </c>
      <c r="AJ72" s="282"/>
      <c r="AK72" s="248"/>
      <c r="AL72" s="248"/>
      <c r="AM72" s="268"/>
      <c r="AN72" s="268"/>
      <c r="AO72" s="268"/>
      <c r="AP72" s="248"/>
      <c r="AQ72" s="250"/>
      <c r="AS72" s="252">
        <f t="shared" si="2"/>
        <v>1</v>
      </c>
      <c r="AT72" s="331">
        <f>AS72+AS73</f>
        <v>5</v>
      </c>
      <c r="AU72" s="333">
        <f>SUM(C72:AE73)</f>
        <v>2</v>
      </c>
    </row>
    <row r="73" spans="1:47" ht="16.5" thickBot="1" x14ac:dyDescent="0.3">
      <c r="A73" s="253"/>
      <c r="B73" s="275">
        <v>0</v>
      </c>
      <c r="C73" s="280"/>
      <c r="D73" s="257"/>
      <c r="E73" s="257"/>
      <c r="F73" s="257"/>
      <c r="G73" s="257"/>
      <c r="H73" s="257"/>
      <c r="I73" s="257"/>
      <c r="J73" s="257"/>
      <c r="K73" s="257"/>
      <c r="L73" s="297"/>
      <c r="M73" s="283"/>
      <c r="N73" s="257"/>
      <c r="O73" s="257"/>
      <c r="P73" s="257"/>
      <c r="Q73" s="257"/>
      <c r="R73" s="257"/>
      <c r="S73" s="279"/>
      <c r="T73" s="279">
        <v>0</v>
      </c>
      <c r="U73" s="279"/>
      <c r="V73" s="297"/>
      <c r="W73" s="283"/>
      <c r="X73" s="257"/>
      <c r="Y73" s="279">
        <v>1</v>
      </c>
      <c r="Z73" s="257"/>
      <c r="AA73" s="279"/>
      <c r="AB73" s="279"/>
      <c r="AC73" s="279"/>
      <c r="AD73" s="258"/>
      <c r="AE73" s="258">
        <v>0</v>
      </c>
      <c r="AF73" s="260"/>
      <c r="AG73" s="259"/>
      <c r="AH73" s="302">
        <v>1</v>
      </c>
      <c r="AI73" s="258">
        <v>1</v>
      </c>
      <c r="AJ73" s="284"/>
      <c r="AK73" s="258">
        <v>1</v>
      </c>
      <c r="AL73" s="258"/>
      <c r="AM73" s="279"/>
      <c r="AN73" s="279"/>
      <c r="AO73" s="279"/>
      <c r="AP73" s="258"/>
      <c r="AQ73" s="260"/>
      <c r="AS73" s="262">
        <f t="shared" si="2"/>
        <v>4</v>
      </c>
      <c r="AT73" s="332"/>
      <c r="AU73" s="335"/>
    </row>
    <row r="74" spans="1:47" ht="15.75" x14ac:dyDescent="0.25">
      <c r="A74" s="243" t="s">
        <v>59</v>
      </c>
      <c r="B74" s="8" t="s">
        <v>455</v>
      </c>
      <c r="C74" s="269"/>
      <c r="D74" s="247"/>
      <c r="E74" s="247"/>
      <c r="F74" s="247"/>
      <c r="G74" s="247"/>
      <c r="H74" s="247"/>
      <c r="I74" s="247"/>
      <c r="J74" s="247"/>
      <c r="K74" s="247"/>
      <c r="L74" s="296"/>
      <c r="M74" s="281"/>
      <c r="N74" s="247"/>
      <c r="O74" s="247"/>
      <c r="P74" s="247"/>
      <c r="Q74" s="247"/>
      <c r="R74" s="247"/>
      <c r="S74" s="268"/>
      <c r="T74" s="268"/>
      <c r="U74" s="268"/>
      <c r="V74" s="296"/>
      <c r="W74" s="281"/>
      <c r="X74" s="247"/>
      <c r="Y74" s="268"/>
      <c r="Z74" s="268"/>
      <c r="AA74" s="268"/>
      <c r="AB74" s="268">
        <v>1</v>
      </c>
      <c r="AC74" s="268"/>
      <c r="AD74" s="248">
        <v>1</v>
      </c>
      <c r="AE74" s="248"/>
      <c r="AF74" s="250">
        <v>0</v>
      </c>
      <c r="AG74" s="249"/>
      <c r="AH74" s="248"/>
      <c r="AI74" s="248"/>
      <c r="AJ74" s="248">
        <v>0</v>
      </c>
      <c r="AK74" s="282"/>
      <c r="AL74" s="248"/>
      <c r="AM74" s="268"/>
      <c r="AN74" s="268"/>
      <c r="AO74" s="268"/>
      <c r="AP74" s="248"/>
      <c r="AQ74" s="250">
        <v>0</v>
      </c>
      <c r="AS74" s="252">
        <f t="shared" si="2"/>
        <v>2</v>
      </c>
      <c r="AT74" s="331">
        <f>AS74+AS75</f>
        <v>5.5</v>
      </c>
      <c r="AU74" s="333">
        <f>SUM(C74:AE75)</f>
        <v>2.5</v>
      </c>
    </row>
    <row r="75" spans="1:47" ht="16.5" thickBot="1" x14ac:dyDescent="0.3">
      <c r="A75" s="253"/>
      <c r="B75" s="275">
        <v>0</v>
      </c>
      <c r="C75" s="280"/>
      <c r="D75" s="257"/>
      <c r="E75" s="257"/>
      <c r="F75" s="257"/>
      <c r="G75" s="257"/>
      <c r="H75" s="257"/>
      <c r="I75" s="257"/>
      <c r="J75" s="257"/>
      <c r="K75" s="257"/>
      <c r="L75" s="297"/>
      <c r="M75" s="283"/>
      <c r="N75" s="257"/>
      <c r="O75" s="257"/>
      <c r="P75" s="257"/>
      <c r="Q75" s="257"/>
      <c r="R75" s="257"/>
      <c r="S75" s="279"/>
      <c r="T75" s="279"/>
      <c r="U75" s="279"/>
      <c r="V75" s="297">
        <v>0.5</v>
      </c>
      <c r="W75" s="283">
        <v>0</v>
      </c>
      <c r="X75" s="257"/>
      <c r="Y75" s="279"/>
      <c r="Z75" s="279"/>
      <c r="AA75" s="279">
        <v>0</v>
      </c>
      <c r="AB75" s="279"/>
      <c r="AC75" s="279"/>
      <c r="AD75" s="258"/>
      <c r="AE75" s="258"/>
      <c r="AF75" s="260"/>
      <c r="AG75" s="259">
        <v>1</v>
      </c>
      <c r="AH75" s="258">
        <v>1</v>
      </c>
      <c r="AI75" s="258"/>
      <c r="AJ75" s="258"/>
      <c r="AK75" s="284"/>
      <c r="AL75" s="258">
        <v>1</v>
      </c>
      <c r="AM75" s="279"/>
      <c r="AN75" s="279"/>
      <c r="AO75" s="279"/>
      <c r="AP75" s="258"/>
      <c r="AQ75" s="260"/>
      <c r="AS75" s="262">
        <f t="shared" si="2"/>
        <v>3.5</v>
      </c>
      <c r="AT75" s="332"/>
      <c r="AU75" s="335"/>
    </row>
    <row r="76" spans="1:47" ht="15.75" x14ac:dyDescent="0.25">
      <c r="A76" s="243" t="s">
        <v>181</v>
      </c>
      <c r="B76" s="264" t="s">
        <v>143</v>
      </c>
      <c r="C76" s="269"/>
      <c r="D76" s="247"/>
      <c r="E76" s="247"/>
      <c r="F76" s="247"/>
      <c r="G76" s="247"/>
      <c r="H76" s="247"/>
      <c r="I76" s="247"/>
      <c r="J76" s="247"/>
      <c r="K76" s="247"/>
      <c r="L76" s="296"/>
      <c r="M76" s="281"/>
      <c r="N76" s="247"/>
      <c r="O76" s="247"/>
      <c r="P76" s="247"/>
      <c r="Q76" s="247">
        <v>0</v>
      </c>
      <c r="R76" s="247"/>
      <c r="S76" s="268"/>
      <c r="T76" s="268"/>
      <c r="U76" s="268"/>
      <c r="V76" s="296"/>
      <c r="W76" s="281"/>
      <c r="X76" s="247"/>
      <c r="Y76" s="268"/>
      <c r="Z76" s="268"/>
      <c r="AA76" s="268"/>
      <c r="AB76" s="268"/>
      <c r="AC76" s="268"/>
      <c r="AD76" s="248"/>
      <c r="AE76" s="248">
        <v>0</v>
      </c>
      <c r="AF76" s="250">
        <v>0</v>
      </c>
      <c r="AG76" s="249"/>
      <c r="AH76" s="248">
        <v>1</v>
      </c>
      <c r="AI76" s="248"/>
      <c r="AJ76" s="248"/>
      <c r="AK76" s="248">
        <v>0</v>
      </c>
      <c r="AL76" s="282"/>
      <c r="AM76" s="268"/>
      <c r="AN76" s="268"/>
      <c r="AO76" s="268"/>
      <c r="AP76" s="248">
        <v>1</v>
      </c>
      <c r="AQ76" s="250"/>
      <c r="AS76" s="252">
        <f t="shared" si="2"/>
        <v>2</v>
      </c>
      <c r="AT76" s="331">
        <f>AS76+AS77</f>
        <v>4</v>
      </c>
      <c r="AU76" s="333">
        <f>SUM(C76:AE77)</f>
        <v>1</v>
      </c>
    </row>
    <row r="77" spans="1:47" ht="16.5" thickBot="1" x14ac:dyDescent="0.3">
      <c r="A77" s="253"/>
      <c r="B77" s="275">
        <v>0</v>
      </c>
      <c r="C77" s="280"/>
      <c r="D77" s="257"/>
      <c r="E77" s="257"/>
      <c r="F77" s="257"/>
      <c r="G77" s="257"/>
      <c r="H77" s="257"/>
      <c r="I77" s="257"/>
      <c r="J77" s="257"/>
      <c r="K77" s="257"/>
      <c r="L77" s="297"/>
      <c r="M77" s="283"/>
      <c r="N77" s="257"/>
      <c r="O77" s="257"/>
      <c r="P77" s="257"/>
      <c r="Q77" s="257"/>
      <c r="R77" s="257"/>
      <c r="S77" s="279"/>
      <c r="T77" s="279"/>
      <c r="U77" s="279">
        <v>0</v>
      </c>
      <c r="V77" s="297"/>
      <c r="W77" s="283"/>
      <c r="X77" s="257"/>
      <c r="Y77" s="279"/>
      <c r="Z77" s="279"/>
      <c r="AA77" s="279"/>
      <c r="AB77" s="279"/>
      <c r="AC77" s="279">
        <v>1</v>
      </c>
      <c r="AD77" s="258"/>
      <c r="AE77" s="258"/>
      <c r="AF77" s="260"/>
      <c r="AG77" s="259">
        <v>0</v>
      </c>
      <c r="AH77" s="258">
        <v>0</v>
      </c>
      <c r="AI77" s="258"/>
      <c r="AJ77" s="258"/>
      <c r="AK77" s="258"/>
      <c r="AL77" s="284"/>
      <c r="AM77" s="279"/>
      <c r="AN77" s="279"/>
      <c r="AO77" s="279"/>
      <c r="AP77" s="258">
        <v>1</v>
      </c>
      <c r="AQ77" s="260"/>
      <c r="AS77" s="262">
        <f t="shared" si="2"/>
        <v>2</v>
      </c>
      <c r="AT77" s="332"/>
      <c r="AU77" s="335"/>
    </row>
    <row r="78" spans="1:47" ht="15.75" x14ac:dyDescent="0.25">
      <c r="A78" s="243" t="s">
        <v>182</v>
      </c>
      <c r="B78" s="264" t="s">
        <v>283</v>
      </c>
      <c r="C78" s="269"/>
      <c r="D78" s="247"/>
      <c r="E78" s="247"/>
      <c r="F78" s="247"/>
      <c r="G78" s="247"/>
      <c r="H78" s="247"/>
      <c r="I78" s="247"/>
      <c r="J78" s="247"/>
      <c r="K78" s="247"/>
      <c r="L78" s="296"/>
      <c r="M78" s="281"/>
      <c r="N78" s="247"/>
      <c r="O78" s="247"/>
      <c r="P78" s="247"/>
      <c r="Q78" s="247"/>
      <c r="R78" s="247"/>
      <c r="S78" s="268"/>
      <c r="T78" s="268"/>
      <c r="U78" s="268"/>
      <c r="V78" s="296"/>
      <c r="W78" s="281"/>
      <c r="X78" s="268"/>
      <c r="Y78" s="268"/>
      <c r="Z78" s="268"/>
      <c r="AA78" s="268"/>
      <c r="AB78" s="268"/>
      <c r="AC78" s="268"/>
      <c r="AD78" s="248"/>
      <c r="AE78" s="248"/>
      <c r="AF78" s="250"/>
      <c r="AG78" s="249"/>
      <c r="AH78" s="248"/>
      <c r="AI78" s="248"/>
      <c r="AJ78" s="248"/>
      <c r="AK78" s="248"/>
      <c r="AL78" s="248"/>
      <c r="AM78" s="282"/>
      <c r="AN78" s="268"/>
      <c r="AO78" s="268"/>
      <c r="AP78" s="248"/>
      <c r="AQ78" s="250"/>
      <c r="AS78" s="252">
        <f t="shared" si="2"/>
        <v>0</v>
      </c>
      <c r="AT78" s="331">
        <f>AS78+AS79</f>
        <v>0</v>
      </c>
      <c r="AU78" s="333">
        <f>SUM(C78:AE79)</f>
        <v>0</v>
      </c>
    </row>
    <row r="79" spans="1:47" ht="16.5" thickBot="1" x14ac:dyDescent="0.3">
      <c r="A79" s="253"/>
      <c r="B79" s="275">
        <v>1537</v>
      </c>
      <c r="C79" s="280"/>
      <c r="D79" s="257"/>
      <c r="E79" s="257"/>
      <c r="F79" s="257"/>
      <c r="G79" s="257"/>
      <c r="H79" s="257"/>
      <c r="I79" s="257"/>
      <c r="J79" s="257"/>
      <c r="K79" s="257"/>
      <c r="L79" s="297"/>
      <c r="M79" s="283"/>
      <c r="N79" s="257"/>
      <c r="O79" s="257"/>
      <c r="P79" s="257"/>
      <c r="Q79" s="257">
        <v>0</v>
      </c>
      <c r="R79" s="257"/>
      <c r="S79" s="279">
        <v>0</v>
      </c>
      <c r="T79" s="279"/>
      <c r="U79" s="279"/>
      <c r="V79" s="297"/>
      <c r="W79" s="283"/>
      <c r="X79" s="279"/>
      <c r="Y79" s="279"/>
      <c r="Z79" s="279"/>
      <c r="AA79" s="279"/>
      <c r="AB79" s="279"/>
      <c r="AC79" s="279"/>
      <c r="AD79" s="258"/>
      <c r="AE79" s="258"/>
      <c r="AF79" s="260"/>
      <c r="AG79" s="259"/>
      <c r="AH79" s="258"/>
      <c r="AI79" s="258"/>
      <c r="AJ79" s="258"/>
      <c r="AK79" s="258"/>
      <c r="AL79" s="258"/>
      <c r="AM79" s="284"/>
      <c r="AN79" s="279"/>
      <c r="AO79" s="279"/>
      <c r="AP79" s="258"/>
      <c r="AQ79" s="260"/>
      <c r="AS79" s="262">
        <f t="shared" si="2"/>
        <v>0</v>
      </c>
      <c r="AT79" s="332"/>
      <c r="AU79" s="334"/>
    </row>
    <row r="80" spans="1:47" ht="15.75" x14ac:dyDescent="0.25">
      <c r="A80" s="243" t="s">
        <v>183</v>
      </c>
      <c r="B80" s="264" t="s">
        <v>240</v>
      </c>
      <c r="C80" s="269"/>
      <c r="D80" s="247">
        <v>1</v>
      </c>
      <c r="E80" s="247">
        <v>1</v>
      </c>
      <c r="F80" s="247">
        <v>0.5</v>
      </c>
      <c r="G80" s="247">
        <v>1</v>
      </c>
      <c r="H80" s="247"/>
      <c r="I80" s="247"/>
      <c r="J80" s="247"/>
      <c r="K80" s="247"/>
      <c r="L80" s="296"/>
      <c r="M80" s="281"/>
      <c r="N80" s="247"/>
      <c r="O80" s="247"/>
      <c r="P80" s="247"/>
      <c r="Q80" s="247"/>
      <c r="R80" s="247"/>
      <c r="S80" s="268"/>
      <c r="T80" s="268"/>
      <c r="U80" s="268"/>
      <c r="V80" s="296"/>
      <c r="W80" s="281"/>
      <c r="X80" s="247"/>
      <c r="Y80" s="268"/>
      <c r="Z80" s="268"/>
      <c r="AA80" s="268"/>
      <c r="AB80" s="268"/>
      <c r="AC80" s="268"/>
      <c r="AD80" s="248"/>
      <c r="AE80" s="248"/>
      <c r="AF80" s="250"/>
      <c r="AG80" s="249"/>
      <c r="AH80" s="248"/>
      <c r="AI80" s="248"/>
      <c r="AJ80" s="248"/>
      <c r="AK80" s="248"/>
      <c r="AL80" s="248"/>
      <c r="AM80" s="268"/>
      <c r="AN80" s="282"/>
      <c r="AO80" s="268">
        <v>1</v>
      </c>
      <c r="AP80" s="248"/>
      <c r="AQ80" s="250"/>
      <c r="AS80" s="252">
        <f t="shared" si="2"/>
        <v>4.5</v>
      </c>
      <c r="AT80" s="331">
        <f>AS80+AS81</f>
        <v>8</v>
      </c>
      <c r="AU80" s="333">
        <f>SUM(C80:AE81)</f>
        <v>7</v>
      </c>
    </row>
    <row r="81" spans="1:47" ht="16.5" thickBot="1" x14ac:dyDescent="0.3">
      <c r="A81" s="253"/>
      <c r="B81" s="275">
        <v>1727</v>
      </c>
      <c r="C81" s="280"/>
      <c r="D81" s="257">
        <v>0</v>
      </c>
      <c r="E81" s="257"/>
      <c r="F81" s="257"/>
      <c r="G81" s="257"/>
      <c r="H81" s="257">
        <v>1</v>
      </c>
      <c r="I81" s="257">
        <v>0.5</v>
      </c>
      <c r="J81" s="257">
        <v>1</v>
      </c>
      <c r="K81" s="257">
        <v>1</v>
      </c>
      <c r="L81" s="297"/>
      <c r="M81" s="283"/>
      <c r="N81" s="257"/>
      <c r="O81" s="257"/>
      <c r="P81" s="257"/>
      <c r="Q81" s="257"/>
      <c r="R81" s="257"/>
      <c r="S81" s="279"/>
      <c r="T81" s="279"/>
      <c r="U81" s="279"/>
      <c r="V81" s="297"/>
      <c r="W81" s="283"/>
      <c r="X81" s="257"/>
      <c r="Y81" s="279"/>
      <c r="Z81" s="279"/>
      <c r="AA81" s="279"/>
      <c r="AB81" s="279"/>
      <c r="AC81" s="279"/>
      <c r="AD81" s="258"/>
      <c r="AE81" s="258"/>
      <c r="AF81" s="260"/>
      <c r="AG81" s="259"/>
      <c r="AH81" s="258"/>
      <c r="AI81" s="258"/>
      <c r="AJ81" s="258"/>
      <c r="AK81" s="258"/>
      <c r="AL81" s="258"/>
      <c r="AM81" s="279"/>
      <c r="AN81" s="284"/>
      <c r="AO81" s="279"/>
      <c r="AP81" s="258"/>
      <c r="AQ81" s="260"/>
      <c r="AS81" s="262">
        <f t="shared" si="2"/>
        <v>3.5</v>
      </c>
      <c r="AT81" s="332"/>
      <c r="AU81" s="334"/>
    </row>
    <row r="82" spans="1:47" ht="15.75" x14ac:dyDescent="0.25">
      <c r="A82" s="243" t="s">
        <v>188</v>
      </c>
      <c r="B82" s="264" t="s">
        <v>212</v>
      </c>
      <c r="C82" s="269"/>
      <c r="D82" s="247"/>
      <c r="E82" s="247">
        <v>1</v>
      </c>
      <c r="F82" s="247"/>
      <c r="G82" s="247"/>
      <c r="H82" s="247"/>
      <c r="I82" s="247">
        <v>0.5</v>
      </c>
      <c r="J82" s="247"/>
      <c r="K82" s="247"/>
      <c r="L82" s="296"/>
      <c r="M82" s="281"/>
      <c r="N82" s="247"/>
      <c r="O82" s="247"/>
      <c r="P82" s="247"/>
      <c r="Q82" s="247"/>
      <c r="R82" s="247"/>
      <c r="S82" s="268"/>
      <c r="T82" s="268"/>
      <c r="U82" s="268"/>
      <c r="V82" s="296"/>
      <c r="W82" s="281"/>
      <c r="X82" s="247"/>
      <c r="Y82" s="268"/>
      <c r="Z82" s="268"/>
      <c r="AA82" s="268"/>
      <c r="AB82" s="268"/>
      <c r="AC82" s="268"/>
      <c r="AD82" s="248"/>
      <c r="AE82" s="248"/>
      <c r="AF82" s="250"/>
      <c r="AG82" s="249"/>
      <c r="AH82" s="248"/>
      <c r="AI82" s="248"/>
      <c r="AJ82" s="248"/>
      <c r="AK82" s="248"/>
      <c r="AL82" s="248"/>
      <c r="AM82" s="268"/>
      <c r="AN82" s="268"/>
      <c r="AO82" s="282"/>
      <c r="AP82" s="248"/>
      <c r="AQ82" s="250">
        <v>1</v>
      </c>
      <c r="AS82" s="252">
        <f t="shared" si="2"/>
        <v>2.5</v>
      </c>
      <c r="AT82" s="331">
        <f>AS82+AS83</f>
        <v>5.5</v>
      </c>
      <c r="AU82" s="333">
        <f>SUM(C82:AE83)</f>
        <v>3.5</v>
      </c>
    </row>
    <row r="83" spans="1:47" ht="16.5" thickBot="1" x14ac:dyDescent="0.3">
      <c r="A83" s="253"/>
      <c r="B83" s="275">
        <v>1895</v>
      </c>
      <c r="C83" s="280"/>
      <c r="D83" s="257"/>
      <c r="E83" s="257">
        <v>0</v>
      </c>
      <c r="F83" s="257"/>
      <c r="G83" s="257"/>
      <c r="H83" s="257"/>
      <c r="I83" s="257"/>
      <c r="J83" s="257">
        <v>1</v>
      </c>
      <c r="K83" s="257"/>
      <c r="L83" s="297"/>
      <c r="M83" s="283"/>
      <c r="N83" s="257"/>
      <c r="O83" s="257"/>
      <c r="P83" s="257"/>
      <c r="Q83" s="257"/>
      <c r="R83" s="257"/>
      <c r="S83" s="279"/>
      <c r="T83" s="279"/>
      <c r="U83" s="279"/>
      <c r="V83" s="297"/>
      <c r="W83" s="283"/>
      <c r="X83" s="257"/>
      <c r="Y83" s="279"/>
      <c r="Z83" s="279"/>
      <c r="AA83" s="279"/>
      <c r="AB83" s="279"/>
      <c r="AC83" s="279">
        <v>1</v>
      </c>
      <c r="AD83" s="258"/>
      <c r="AE83" s="258"/>
      <c r="AF83" s="260"/>
      <c r="AG83" s="259"/>
      <c r="AH83" s="258"/>
      <c r="AI83" s="258"/>
      <c r="AJ83" s="258"/>
      <c r="AK83" s="258"/>
      <c r="AL83" s="258"/>
      <c r="AM83" s="279"/>
      <c r="AN83" s="279">
        <v>0</v>
      </c>
      <c r="AO83" s="284"/>
      <c r="AP83" s="258"/>
      <c r="AQ83" s="260">
        <v>1</v>
      </c>
      <c r="AS83" s="262">
        <f t="shared" si="2"/>
        <v>3</v>
      </c>
      <c r="AT83" s="332"/>
      <c r="AU83" s="334"/>
    </row>
    <row r="84" spans="1:47" ht="15.75" x14ac:dyDescent="0.25">
      <c r="A84" s="243" t="s">
        <v>184</v>
      </c>
      <c r="B84" s="264" t="s">
        <v>474</v>
      </c>
      <c r="C84" s="269"/>
      <c r="D84" s="247"/>
      <c r="E84" s="247"/>
      <c r="F84" s="247"/>
      <c r="G84" s="247"/>
      <c r="H84" s="247"/>
      <c r="I84" s="247"/>
      <c r="J84" s="247"/>
      <c r="K84" s="247"/>
      <c r="L84" s="296"/>
      <c r="M84" s="281"/>
      <c r="N84" s="247"/>
      <c r="O84" s="247"/>
      <c r="P84" s="247"/>
      <c r="Q84" s="247"/>
      <c r="R84" s="247"/>
      <c r="S84" s="268"/>
      <c r="T84" s="268"/>
      <c r="U84" s="268"/>
      <c r="V84" s="296"/>
      <c r="W84" s="281"/>
      <c r="X84" s="247"/>
      <c r="Y84" s="268"/>
      <c r="Z84" s="268"/>
      <c r="AA84" s="268"/>
      <c r="AB84" s="268"/>
      <c r="AC84" s="268"/>
      <c r="AD84" s="248"/>
      <c r="AE84" s="248"/>
      <c r="AF84" s="250"/>
      <c r="AG84" s="249"/>
      <c r="AH84" s="248">
        <v>0</v>
      </c>
      <c r="AI84" s="248"/>
      <c r="AJ84" s="248"/>
      <c r="AK84" s="248"/>
      <c r="AL84" s="248">
        <v>0</v>
      </c>
      <c r="AM84" s="268"/>
      <c r="AN84" s="268"/>
      <c r="AO84" s="268"/>
      <c r="AP84" s="282"/>
      <c r="AQ84" s="250">
        <v>0</v>
      </c>
      <c r="AS84" s="252">
        <f t="shared" ref="AS84:AS85" si="3">SUM(C84:AQ84)</f>
        <v>0</v>
      </c>
      <c r="AT84" s="331">
        <f>AS84+AS85</f>
        <v>1</v>
      </c>
      <c r="AU84" s="333">
        <f>SUM(C84:AE85)</f>
        <v>1</v>
      </c>
    </row>
    <row r="85" spans="1:47" ht="16.5" thickBot="1" x14ac:dyDescent="0.3">
      <c r="A85" s="253"/>
      <c r="B85" s="275"/>
      <c r="C85" s="280"/>
      <c r="D85" s="257"/>
      <c r="E85" s="257"/>
      <c r="F85" s="257"/>
      <c r="G85" s="257"/>
      <c r="H85" s="257"/>
      <c r="I85" s="257"/>
      <c r="J85" s="257"/>
      <c r="K85" s="257"/>
      <c r="L85" s="297"/>
      <c r="M85" s="283"/>
      <c r="N85" s="257"/>
      <c r="O85" s="257"/>
      <c r="P85" s="257"/>
      <c r="Q85" s="257"/>
      <c r="R85" s="257"/>
      <c r="S85" s="279"/>
      <c r="T85" s="279"/>
      <c r="U85" s="279"/>
      <c r="V85" s="297"/>
      <c r="W85" s="283"/>
      <c r="X85" s="257"/>
      <c r="Y85" s="279"/>
      <c r="Z85" s="279"/>
      <c r="AA85" s="279"/>
      <c r="AB85" s="279">
        <v>0</v>
      </c>
      <c r="AC85" s="279"/>
      <c r="AD85" s="258">
        <v>1</v>
      </c>
      <c r="AE85" s="258"/>
      <c r="AF85" s="260"/>
      <c r="AG85" s="259"/>
      <c r="AH85" s="258"/>
      <c r="AI85" s="258"/>
      <c r="AJ85" s="258"/>
      <c r="AK85" s="258"/>
      <c r="AL85" s="258">
        <v>0</v>
      </c>
      <c r="AM85" s="279"/>
      <c r="AN85" s="279"/>
      <c r="AO85" s="279"/>
      <c r="AP85" s="284"/>
      <c r="AQ85" s="260">
        <v>0</v>
      </c>
      <c r="AS85" s="262">
        <f t="shared" si="3"/>
        <v>1</v>
      </c>
      <c r="AT85" s="332"/>
      <c r="AU85" s="334"/>
    </row>
    <row r="86" spans="1:47" ht="15.75" x14ac:dyDescent="0.25">
      <c r="A86" s="243" t="s">
        <v>186</v>
      </c>
      <c r="B86" s="264" t="s">
        <v>480</v>
      </c>
      <c r="C86" s="269"/>
      <c r="D86" s="247"/>
      <c r="E86" s="247"/>
      <c r="F86" s="247"/>
      <c r="G86" s="247"/>
      <c r="H86" s="247"/>
      <c r="I86" s="247"/>
      <c r="J86" s="247"/>
      <c r="K86" s="247"/>
      <c r="L86" s="296"/>
      <c r="M86" s="281"/>
      <c r="N86" s="247"/>
      <c r="O86" s="247"/>
      <c r="P86" s="247"/>
      <c r="Q86" s="247"/>
      <c r="R86" s="247"/>
      <c r="S86" s="268"/>
      <c r="T86" s="268"/>
      <c r="U86" s="268"/>
      <c r="V86" s="296"/>
      <c r="W86" s="281"/>
      <c r="X86" s="247"/>
      <c r="Y86" s="268"/>
      <c r="Z86" s="268"/>
      <c r="AA86" s="268">
        <v>1</v>
      </c>
      <c r="AB86" s="268"/>
      <c r="AC86" s="268">
        <v>1</v>
      </c>
      <c r="AD86" s="248"/>
      <c r="AE86" s="248"/>
      <c r="AF86" s="250"/>
      <c r="AG86" s="249"/>
      <c r="AH86" s="248"/>
      <c r="AI86" s="248">
        <v>0.5</v>
      </c>
      <c r="AJ86" s="248"/>
      <c r="AK86" s="248"/>
      <c r="AL86" s="248"/>
      <c r="AM86" s="268"/>
      <c r="AN86" s="268"/>
      <c r="AO86" s="268">
        <v>0</v>
      </c>
      <c r="AP86" s="248">
        <v>1</v>
      </c>
      <c r="AQ86" s="299"/>
      <c r="AS86" s="252">
        <f t="shared" ref="AS86:AS87" si="4">SUM(C86:AQ86)</f>
        <v>3.5</v>
      </c>
      <c r="AT86" s="331">
        <f>AS86+AS87</f>
        <v>6.5</v>
      </c>
      <c r="AU86" s="333">
        <f>SUM(C86:AE87)</f>
        <v>3</v>
      </c>
    </row>
    <row r="87" spans="1:47" ht="16.5" thickBot="1" x14ac:dyDescent="0.3">
      <c r="A87" s="253"/>
      <c r="B87" s="275">
        <v>0</v>
      </c>
      <c r="C87" s="280"/>
      <c r="D87" s="257"/>
      <c r="E87" s="257"/>
      <c r="F87" s="257"/>
      <c r="G87" s="257"/>
      <c r="H87" s="257"/>
      <c r="I87" s="257"/>
      <c r="J87" s="257"/>
      <c r="K87" s="257"/>
      <c r="L87" s="297"/>
      <c r="M87" s="283"/>
      <c r="N87" s="257"/>
      <c r="O87" s="257"/>
      <c r="P87" s="257"/>
      <c r="Q87" s="257"/>
      <c r="R87" s="257"/>
      <c r="S87" s="279"/>
      <c r="T87" s="279">
        <v>1</v>
      </c>
      <c r="U87" s="279"/>
      <c r="V87" s="297"/>
      <c r="W87" s="283"/>
      <c r="X87" s="257"/>
      <c r="Y87" s="279"/>
      <c r="Z87" s="279"/>
      <c r="AA87" s="279"/>
      <c r="AB87" s="279"/>
      <c r="AC87" s="279"/>
      <c r="AD87" s="258"/>
      <c r="AE87" s="258"/>
      <c r="AF87" s="260"/>
      <c r="AG87" s="259"/>
      <c r="AH87" s="258"/>
      <c r="AI87" s="258"/>
      <c r="AJ87" s="258"/>
      <c r="AK87" s="258">
        <v>1</v>
      </c>
      <c r="AL87" s="258"/>
      <c r="AM87" s="279"/>
      <c r="AN87" s="279"/>
      <c r="AO87" s="279">
        <v>0</v>
      </c>
      <c r="AP87" s="258">
        <v>1</v>
      </c>
      <c r="AQ87" s="300"/>
      <c r="AS87" s="262">
        <f t="shared" si="4"/>
        <v>3</v>
      </c>
      <c r="AT87" s="332"/>
      <c r="AU87" s="334"/>
    </row>
    <row r="89" spans="1:47" x14ac:dyDescent="0.25">
      <c r="AT89" s="261">
        <f>SUM(AT6:AT88)</f>
        <v>205</v>
      </c>
    </row>
  </sheetData>
  <mergeCells count="82">
    <mergeCell ref="AT6:AT7"/>
    <mergeCell ref="AU6:AU7"/>
    <mergeCell ref="AT8:AT9"/>
    <mergeCell ref="AU8:AU9"/>
    <mergeCell ref="AT10:AT11"/>
    <mergeCell ref="AU10:AU11"/>
    <mergeCell ref="AT12:AT13"/>
    <mergeCell ref="AU12:AU13"/>
    <mergeCell ref="AT14:AT15"/>
    <mergeCell ref="AU14:AU15"/>
    <mergeCell ref="AT16:AT17"/>
    <mergeCell ref="AU16:AU17"/>
    <mergeCell ref="AT18:AT19"/>
    <mergeCell ref="AU18:AU19"/>
    <mergeCell ref="AT20:AT21"/>
    <mergeCell ref="AU20:AU21"/>
    <mergeCell ref="AT22:AT23"/>
    <mergeCell ref="AU22:AU23"/>
    <mergeCell ref="AT30:AT31"/>
    <mergeCell ref="AU30:AU31"/>
    <mergeCell ref="AT32:AT33"/>
    <mergeCell ref="AU32:AU33"/>
    <mergeCell ref="AT24:AT25"/>
    <mergeCell ref="AU24:AU25"/>
    <mergeCell ref="AT26:AT27"/>
    <mergeCell ref="AU26:AU27"/>
    <mergeCell ref="AT28:AT29"/>
    <mergeCell ref="AU28:AU29"/>
    <mergeCell ref="AT34:AT35"/>
    <mergeCell ref="AU34:AU35"/>
    <mergeCell ref="AT36:AT37"/>
    <mergeCell ref="AU36:AU37"/>
    <mergeCell ref="AT38:AT39"/>
    <mergeCell ref="AU38:AU39"/>
    <mergeCell ref="AT40:AT41"/>
    <mergeCell ref="AU40:AU41"/>
    <mergeCell ref="AT42:AT43"/>
    <mergeCell ref="AU42:AU43"/>
    <mergeCell ref="AT44:AT45"/>
    <mergeCell ref="AU44:AU45"/>
    <mergeCell ref="AT46:AT47"/>
    <mergeCell ref="AU46:AU47"/>
    <mergeCell ref="AT48:AT49"/>
    <mergeCell ref="AU48:AU49"/>
    <mergeCell ref="AT50:AT51"/>
    <mergeCell ref="AU50:AU51"/>
    <mergeCell ref="AT52:AT53"/>
    <mergeCell ref="AU52:AU53"/>
    <mergeCell ref="AT54:AT55"/>
    <mergeCell ref="AU54:AU55"/>
    <mergeCell ref="AT56:AT57"/>
    <mergeCell ref="AU56:AU57"/>
    <mergeCell ref="AT58:AT59"/>
    <mergeCell ref="AU58:AU59"/>
    <mergeCell ref="AT60:AT61"/>
    <mergeCell ref="AU60:AU61"/>
    <mergeCell ref="AT62:AT63"/>
    <mergeCell ref="AU62:AU63"/>
    <mergeCell ref="AT64:AT65"/>
    <mergeCell ref="AU64:AU65"/>
    <mergeCell ref="AT66:AT67"/>
    <mergeCell ref="AU66:AU67"/>
    <mergeCell ref="AT68:AT69"/>
    <mergeCell ref="AU68:AU69"/>
    <mergeCell ref="AT70:AT71"/>
    <mergeCell ref="AU70:AU71"/>
    <mergeCell ref="AT72:AT73"/>
    <mergeCell ref="AU72:AU73"/>
    <mergeCell ref="AT74:AT75"/>
    <mergeCell ref="AU74:AU75"/>
    <mergeCell ref="AT86:AT87"/>
    <mergeCell ref="AU86:AU87"/>
    <mergeCell ref="AT76:AT77"/>
    <mergeCell ref="AU76:AU77"/>
    <mergeCell ref="AT78:AT79"/>
    <mergeCell ref="AU78:AU79"/>
    <mergeCell ref="AT80:AT81"/>
    <mergeCell ref="AU80:AU81"/>
    <mergeCell ref="AT84:AT85"/>
    <mergeCell ref="AU84:AU85"/>
    <mergeCell ref="AT82:AT83"/>
    <mergeCell ref="AU82:AU8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16"/>
  <sheetViews>
    <sheetView showGridLines="0" workbookViewId="0">
      <selection activeCell="N7" sqref="N7:N10"/>
    </sheetView>
  </sheetViews>
  <sheetFormatPr defaultColWidth="8.7109375" defaultRowHeight="18.75" x14ac:dyDescent="0.3"/>
  <cols>
    <col min="1" max="1" width="8.7109375" style="131"/>
    <col min="2" max="2" width="4.85546875" style="131" customWidth="1"/>
    <col min="3" max="3" width="8.7109375" style="131" customWidth="1"/>
    <col min="4" max="4" width="10.85546875" style="131" customWidth="1"/>
    <col min="5" max="5" width="10.42578125" style="131" customWidth="1"/>
    <col min="6" max="6" width="4.85546875" style="131" customWidth="1"/>
    <col min="7" max="7" width="8.7109375" style="131"/>
    <col min="8" max="8" width="10.85546875" style="131" customWidth="1"/>
    <col min="9" max="9" width="9" style="131" bestFit="1" customWidth="1"/>
    <col min="10" max="10" width="14.7109375" style="131" bestFit="1" customWidth="1"/>
    <col min="11" max="16384" width="8.7109375" style="131"/>
  </cols>
  <sheetData>
    <row r="1" spans="2:15" ht="23.25" x14ac:dyDescent="0.35">
      <c r="B1" s="130" t="s">
        <v>321</v>
      </c>
    </row>
    <row r="3" spans="2:15" x14ac:dyDescent="0.3">
      <c r="B3" s="132" t="s">
        <v>322</v>
      </c>
      <c r="E3" s="208"/>
    </row>
    <row r="4" spans="2:15" x14ac:dyDescent="0.3">
      <c r="B4" s="133"/>
      <c r="H4" s="134"/>
    </row>
    <row r="6" spans="2:15" s="133" customFormat="1" x14ac:dyDescent="0.3">
      <c r="B6" s="133" t="s">
        <v>463</v>
      </c>
      <c r="G6" s="133" t="s">
        <v>380</v>
      </c>
      <c r="L6" s="133" t="s">
        <v>381</v>
      </c>
    </row>
    <row r="7" spans="2:15" x14ac:dyDescent="0.3">
      <c r="C7" s="135" t="s">
        <v>6</v>
      </c>
      <c r="D7" s="136">
        <v>1200</v>
      </c>
      <c r="H7" s="135" t="s">
        <v>6</v>
      </c>
      <c r="I7" s="136">
        <v>900</v>
      </c>
      <c r="M7" s="135" t="s">
        <v>6</v>
      </c>
      <c r="N7" s="136">
        <v>600</v>
      </c>
    </row>
    <row r="8" spans="2:15" x14ac:dyDescent="0.3">
      <c r="C8" s="135" t="s">
        <v>7</v>
      </c>
      <c r="D8" s="136">
        <v>1000</v>
      </c>
      <c r="H8" s="135" t="s">
        <v>7</v>
      </c>
      <c r="I8" s="136">
        <v>700</v>
      </c>
      <c r="M8" s="135" t="s">
        <v>7</v>
      </c>
      <c r="N8" s="136">
        <v>500</v>
      </c>
    </row>
    <row r="9" spans="2:15" x14ac:dyDescent="0.3">
      <c r="C9" s="135" t="s">
        <v>8</v>
      </c>
      <c r="D9" s="136">
        <v>900</v>
      </c>
      <c r="H9" s="135" t="s">
        <v>8</v>
      </c>
      <c r="I9" s="136">
        <v>600</v>
      </c>
      <c r="M9" s="135" t="s">
        <v>8</v>
      </c>
      <c r="N9" s="136">
        <v>400</v>
      </c>
    </row>
    <row r="10" spans="2:15" x14ac:dyDescent="0.3">
      <c r="C10" s="135" t="s">
        <v>9</v>
      </c>
      <c r="D10" s="136">
        <v>800</v>
      </c>
      <c r="H10" s="135" t="s">
        <v>9</v>
      </c>
      <c r="I10" s="136">
        <v>500</v>
      </c>
      <c r="M10" s="135" t="s">
        <v>9</v>
      </c>
      <c r="N10" s="136">
        <v>300</v>
      </c>
    </row>
    <row r="12" spans="2:15" x14ac:dyDescent="0.3">
      <c r="C12" s="136" t="s">
        <v>320</v>
      </c>
      <c r="D12" s="137">
        <f>SUM(D7:D10)</f>
        <v>3900</v>
      </c>
      <c r="E12" s="133" t="s">
        <v>323</v>
      </c>
      <c r="H12" s="136" t="s">
        <v>320</v>
      </c>
      <c r="I12" s="137">
        <f>SUM(I7:I10)</f>
        <v>2700</v>
      </c>
      <c r="J12" s="133" t="s">
        <v>323</v>
      </c>
      <c r="M12" s="136" t="s">
        <v>320</v>
      </c>
      <c r="N12" s="137">
        <f>SUM(N7:N10)</f>
        <v>1800</v>
      </c>
      <c r="O12" s="133" t="s">
        <v>323</v>
      </c>
    </row>
    <row r="15" spans="2:15" x14ac:dyDescent="0.3">
      <c r="J15" s="138" t="s">
        <v>324</v>
      </c>
    </row>
    <row r="16" spans="2:15" x14ac:dyDescent="0.3">
      <c r="J16" s="208">
        <f>D12+I12+N12</f>
        <v>8400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60"/>
  <sheetViews>
    <sheetView showGridLines="0" workbookViewId="0">
      <selection activeCell="C10" sqref="C10"/>
    </sheetView>
  </sheetViews>
  <sheetFormatPr defaultRowHeight="15" x14ac:dyDescent="0.25"/>
  <cols>
    <col min="1" max="1" width="4.7109375" customWidth="1"/>
    <col min="2" max="2" width="19.7109375" customWidth="1"/>
    <col min="3" max="6" width="5.140625" customWidth="1"/>
    <col min="7" max="7" width="5.140625" bestFit="1" customWidth="1"/>
    <col min="8" max="8" width="5" bestFit="1" customWidth="1"/>
    <col min="9" max="9" width="5" customWidth="1"/>
    <col min="10" max="10" width="5" bestFit="1" customWidth="1"/>
    <col min="11" max="11" width="5" customWidth="1"/>
    <col min="12" max="12" width="5" bestFit="1" customWidth="1"/>
    <col min="13" max="13" width="5.28515625" style="3" customWidth="1"/>
    <col min="14" max="14" width="5.28515625" style="3" bestFit="1" customWidth="1"/>
    <col min="15" max="15" width="5.28515625" style="3" customWidth="1"/>
    <col min="16" max="16" width="5.28515625" customWidth="1"/>
    <col min="17" max="17" width="5.28515625" bestFit="1" customWidth="1"/>
    <col min="18" max="18" width="5.28515625" customWidth="1"/>
    <col min="19" max="23" width="5.28515625" bestFit="1" customWidth="1"/>
    <col min="24" max="24" width="2.7109375" style="34" customWidth="1"/>
    <col min="25" max="26" width="5" customWidth="1"/>
    <col min="27" max="27" width="4.85546875" customWidth="1"/>
    <col min="28" max="28" width="2.85546875" customWidth="1"/>
  </cols>
  <sheetData>
    <row r="1" spans="1:27" ht="18.75" x14ac:dyDescent="0.3">
      <c r="A1" s="23" t="s">
        <v>144</v>
      </c>
      <c r="Y1" s="23"/>
    </row>
    <row r="3" spans="1:27" x14ac:dyDescent="0.25">
      <c r="A3" s="35"/>
      <c r="B3" s="36" t="s">
        <v>145</v>
      </c>
      <c r="C3" s="36"/>
      <c r="D3" s="36"/>
      <c r="E3" s="36"/>
      <c r="F3" s="36"/>
      <c r="G3" s="36"/>
      <c r="H3" s="36"/>
      <c r="I3" s="36"/>
      <c r="J3" s="36"/>
      <c r="K3" s="37"/>
      <c r="L3" s="37"/>
      <c r="M3" s="38"/>
      <c r="N3" s="38"/>
      <c r="O3" s="38"/>
      <c r="P3" s="37"/>
      <c r="Q3" s="37"/>
      <c r="R3" s="37"/>
      <c r="S3" s="37"/>
      <c r="T3" s="37"/>
      <c r="Y3" s="39"/>
      <c r="Z3" s="40" t="s">
        <v>146</v>
      </c>
      <c r="AA3" s="39"/>
    </row>
    <row r="4" spans="1:27" x14ac:dyDescent="0.25">
      <c r="A4" s="41"/>
      <c r="B4" s="36" t="s">
        <v>147</v>
      </c>
      <c r="C4" s="43" t="s">
        <v>149</v>
      </c>
      <c r="D4" s="42" t="s">
        <v>148</v>
      </c>
      <c r="E4" s="43" t="s">
        <v>149</v>
      </c>
      <c r="F4" s="42" t="s">
        <v>148</v>
      </c>
      <c r="G4" s="42" t="s">
        <v>148</v>
      </c>
      <c r="H4" s="43" t="s">
        <v>149</v>
      </c>
      <c r="I4" s="42" t="s">
        <v>148</v>
      </c>
      <c r="J4" s="43" t="s">
        <v>149</v>
      </c>
      <c r="K4" s="42" t="s">
        <v>148</v>
      </c>
      <c r="L4" s="43" t="s">
        <v>149</v>
      </c>
      <c r="M4" s="42" t="s">
        <v>148</v>
      </c>
      <c r="N4" s="43" t="s">
        <v>149</v>
      </c>
      <c r="O4" s="43" t="s">
        <v>148</v>
      </c>
      <c r="P4" s="43" t="s">
        <v>149</v>
      </c>
      <c r="Q4" s="42" t="s">
        <v>148</v>
      </c>
      <c r="R4" s="43" t="s">
        <v>149</v>
      </c>
      <c r="S4" s="42" t="s">
        <v>148</v>
      </c>
      <c r="T4" s="43" t="s">
        <v>149</v>
      </c>
      <c r="U4" s="42" t="s">
        <v>148</v>
      </c>
      <c r="V4" s="43" t="s">
        <v>149</v>
      </c>
      <c r="W4" s="42" t="s">
        <v>148</v>
      </c>
      <c r="X4" s="44"/>
      <c r="Y4" s="45" t="s">
        <v>149</v>
      </c>
      <c r="Z4" s="45" t="s">
        <v>148</v>
      </c>
      <c r="AA4" s="342" t="s">
        <v>150</v>
      </c>
    </row>
    <row r="5" spans="1:27" x14ac:dyDescent="0.25">
      <c r="C5" s="46">
        <v>2023</v>
      </c>
      <c r="D5" s="46">
        <v>2022</v>
      </c>
      <c r="E5" s="46">
        <v>2022</v>
      </c>
      <c r="F5" s="46">
        <v>2021</v>
      </c>
      <c r="G5" s="46">
        <v>2020</v>
      </c>
      <c r="H5" s="46">
        <v>2020</v>
      </c>
      <c r="I5" s="46">
        <v>2019</v>
      </c>
      <c r="J5" s="46">
        <v>2019</v>
      </c>
      <c r="K5" s="46">
        <v>2018</v>
      </c>
      <c r="L5" s="46">
        <v>2018</v>
      </c>
      <c r="M5" s="46">
        <v>2017</v>
      </c>
      <c r="N5" s="46">
        <v>2017</v>
      </c>
      <c r="O5" s="46">
        <v>2016</v>
      </c>
      <c r="P5" s="46">
        <v>2016</v>
      </c>
      <c r="Q5" s="46">
        <v>2015</v>
      </c>
      <c r="R5" s="46">
        <v>2015</v>
      </c>
      <c r="S5" s="46">
        <v>2014</v>
      </c>
      <c r="T5" s="46">
        <v>2014</v>
      </c>
      <c r="U5" s="46">
        <v>2013</v>
      </c>
      <c r="V5" s="46">
        <v>2013</v>
      </c>
      <c r="W5" s="46">
        <v>2012</v>
      </c>
      <c r="X5" s="44"/>
      <c r="Y5" s="47">
        <v>2012</v>
      </c>
      <c r="Z5" s="47">
        <v>2011</v>
      </c>
      <c r="AA5" s="343"/>
    </row>
    <row r="6" spans="1:27" x14ac:dyDescent="0.25">
      <c r="K6" s="3"/>
      <c r="W6" s="44"/>
      <c r="X6" s="44"/>
      <c r="Y6" s="49"/>
      <c r="Z6" s="50"/>
      <c r="AA6" s="50"/>
    </row>
    <row r="7" spans="1:27" x14ac:dyDescent="0.25">
      <c r="A7" s="51" t="s">
        <v>151</v>
      </c>
      <c r="B7" s="52"/>
      <c r="C7" s="53">
        <v>41</v>
      </c>
      <c r="D7" s="53">
        <v>33</v>
      </c>
      <c r="E7" s="53">
        <v>26</v>
      </c>
      <c r="F7" s="53">
        <v>31</v>
      </c>
      <c r="G7" s="53">
        <v>28</v>
      </c>
      <c r="H7" s="122">
        <v>32</v>
      </c>
      <c r="I7" s="53">
        <v>40</v>
      </c>
      <c r="J7" s="53">
        <v>36</v>
      </c>
      <c r="K7" s="54">
        <v>44</v>
      </c>
      <c r="L7" s="54">
        <v>36</v>
      </c>
      <c r="M7" s="54">
        <v>26</v>
      </c>
      <c r="N7" s="53">
        <v>21</v>
      </c>
      <c r="O7" s="53">
        <v>16</v>
      </c>
      <c r="P7" s="53">
        <v>18</v>
      </c>
      <c r="Q7" s="54">
        <v>22</v>
      </c>
      <c r="R7" s="53">
        <v>16</v>
      </c>
      <c r="S7" s="54">
        <v>18</v>
      </c>
      <c r="T7" s="55">
        <v>16</v>
      </c>
      <c r="U7" s="56">
        <v>15</v>
      </c>
      <c r="V7" s="57">
        <v>14</v>
      </c>
      <c r="W7" s="56">
        <v>17</v>
      </c>
      <c r="X7" s="50"/>
      <c r="Y7" s="58">
        <v>22</v>
      </c>
      <c r="Z7" s="58">
        <v>21</v>
      </c>
      <c r="AA7" s="58">
        <v>18</v>
      </c>
    </row>
    <row r="8" spans="1:27" x14ac:dyDescent="0.25">
      <c r="A8" s="51" t="s">
        <v>153</v>
      </c>
      <c r="B8" s="52"/>
      <c r="C8" s="53">
        <v>5</v>
      </c>
      <c r="D8" s="61">
        <v>3</v>
      </c>
      <c r="E8" s="61">
        <v>4</v>
      </c>
      <c r="F8" s="53">
        <v>5</v>
      </c>
      <c r="G8" s="53">
        <v>6</v>
      </c>
      <c r="H8" s="54">
        <v>7</v>
      </c>
      <c r="I8" s="54">
        <v>7</v>
      </c>
      <c r="J8" s="54">
        <v>7</v>
      </c>
      <c r="K8" s="54">
        <v>7</v>
      </c>
      <c r="L8" s="53">
        <v>5</v>
      </c>
      <c r="M8" s="53">
        <v>5</v>
      </c>
      <c r="N8" s="53">
        <v>5</v>
      </c>
      <c r="O8" s="53">
        <v>5</v>
      </c>
      <c r="P8" s="53">
        <v>5</v>
      </c>
      <c r="Q8" s="56">
        <v>5</v>
      </c>
      <c r="R8" s="61">
        <v>4</v>
      </c>
      <c r="S8" s="56">
        <v>5</v>
      </c>
      <c r="T8" s="61">
        <v>4</v>
      </c>
      <c r="U8" s="56">
        <v>5</v>
      </c>
      <c r="V8" s="61">
        <v>4</v>
      </c>
      <c r="W8" s="54">
        <v>6</v>
      </c>
      <c r="X8" s="62"/>
      <c r="Y8" s="58">
        <v>5</v>
      </c>
      <c r="Z8" s="58">
        <v>5</v>
      </c>
      <c r="AA8" s="58">
        <v>5</v>
      </c>
    </row>
    <row r="9" spans="1:27" x14ac:dyDescent="0.25">
      <c r="A9" s="51" t="s">
        <v>154</v>
      </c>
      <c r="B9" s="52"/>
      <c r="C9" s="53">
        <v>206</v>
      </c>
      <c r="D9" s="53">
        <v>151</v>
      </c>
      <c r="E9" s="53">
        <v>125</v>
      </c>
      <c r="F9" s="53">
        <v>139</v>
      </c>
      <c r="G9" s="53">
        <v>53</v>
      </c>
      <c r="H9" s="122">
        <v>114</v>
      </c>
      <c r="I9" s="53">
        <v>200</v>
      </c>
      <c r="J9" s="53">
        <v>181</v>
      </c>
      <c r="K9" s="54">
        <v>221</v>
      </c>
      <c r="L9" s="54">
        <v>173</v>
      </c>
      <c r="M9" s="54">
        <v>126</v>
      </c>
      <c r="N9" s="54">
        <v>98</v>
      </c>
      <c r="O9" s="53">
        <v>75</v>
      </c>
      <c r="P9" s="53">
        <v>91</v>
      </c>
      <c r="Q9" s="53">
        <v>93</v>
      </c>
      <c r="R9" s="53">
        <v>83</v>
      </c>
      <c r="S9" s="54">
        <v>97</v>
      </c>
      <c r="T9" s="55">
        <v>78</v>
      </c>
      <c r="U9" s="61">
        <v>63</v>
      </c>
      <c r="V9" s="56">
        <v>65</v>
      </c>
      <c r="W9" s="56">
        <v>79</v>
      </c>
      <c r="X9" s="50"/>
      <c r="Y9" s="58">
        <v>112</v>
      </c>
      <c r="Z9" s="58">
        <v>89</v>
      </c>
      <c r="AA9" s="58">
        <v>83</v>
      </c>
    </row>
    <row r="10" spans="1:27" x14ac:dyDescent="0.25">
      <c r="A10" s="63"/>
      <c r="B10" s="64"/>
      <c r="C10" s="49"/>
      <c r="D10" s="49"/>
      <c r="E10" s="64"/>
      <c r="F10" s="64"/>
      <c r="G10" s="64"/>
      <c r="H10" s="64"/>
      <c r="I10" s="64"/>
      <c r="J10" s="49"/>
      <c r="K10" s="50"/>
      <c r="L10" s="49"/>
      <c r="M10" s="49"/>
      <c r="N10" s="49"/>
      <c r="O10" s="49"/>
      <c r="P10" s="49"/>
      <c r="Q10" s="64"/>
      <c r="R10" s="64"/>
      <c r="S10" s="49"/>
      <c r="T10" s="49"/>
      <c r="U10" s="49"/>
      <c r="V10" s="50"/>
      <c r="W10" s="50"/>
      <c r="X10" s="50"/>
      <c r="Y10" s="49"/>
      <c r="Z10" s="50"/>
      <c r="AA10" s="50"/>
    </row>
    <row r="11" spans="1:27" x14ac:dyDescent="0.25">
      <c r="A11" s="51" t="s">
        <v>157</v>
      </c>
      <c r="B11" s="52"/>
      <c r="C11" s="53">
        <v>1717</v>
      </c>
      <c r="D11" s="53">
        <v>1654</v>
      </c>
      <c r="E11" s="171">
        <v>1584</v>
      </c>
      <c r="F11" s="52">
        <v>1688</v>
      </c>
      <c r="G11" s="52">
        <v>1616</v>
      </c>
      <c r="H11" s="68">
        <v>1593</v>
      </c>
      <c r="I11" s="52">
        <v>1859</v>
      </c>
      <c r="J11" s="53">
        <v>1736</v>
      </c>
      <c r="K11" s="54">
        <v>1881</v>
      </c>
      <c r="L11" s="53">
        <v>1780</v>
      </c>
      <c r="M11" s="53">
        <v>1803</v>
      </c>
      <c r="N11" s="53">
        <v>1792</v>
      </c>
      <c r="O11" s="53">
        <v>1773</v>
      </c>
      <c r="P11" s="53">
        <v>1808</v>
      </c>
      <c r="Q11" s="67">
        <v>1841</v>
      </c>
      <c r="R11" s="68">
        <v>1681</v>
      </c>
      <c r="S11" s="53">
        <v>1748</v>
      </c>
      <c r="T11" s="68">
        <v>1673</v>
      </c>
      <c r="U11" s="67">
        <v>1799</v>
      </c>
      <c r="V11" s="69">
        <v>1707</v>
      </c>
      <c r="W11" s="70">
        <v>1774</v>
      </c>
      <c r="X11" s="71"/>
      <c r="Y11" s="58">
        <v>1926</v>
      </c>
      <c r="Z11" s="58">
        <v>1973</v>
      </c>
      <c r="AA11" s="58">
        <v>1913</v>
      </c>
    </row>
    <row r="12" spans="1:27" x14ac:dyDescent="0.25">
      <c r="A12" s="72"/>
      <c r="K12" s="3"/>
    </row>
    <row r="13" spans="1:27" x14ac:dyDescent="0.25">
      <c r="B13" s="72" t="s">
        <v>160</v>
      </c>
      <c r="C13" s="73" t="s">
        <v>161</v>
      </c>
      <c r="D13" s="73" t="s">
        <v>161</v>
      </c>
      <c r="E13" s="73" t="s">
        <v>161</v>
      </c>
      <c r="F13" s="73" t="s">
        <v>161</v>
      </c>
      <c r="G13" s="73" t="s">
        <v>161</v>
      </c>
      <c r="H13" s="73" t="s">
        <v>161</v>
      </c>
      <c r="I13" s="73" t="s">
        <v>161</v>
      </c>
      <c r="J13" s="73" t="s">
        <v>161</v>
      </c>
      <c r="K13" s="73" t="s">
        <v>161</v>
      </c>
      <c r="L13" s="73" t="s">
        <v>161</v>
      </c>
      <c r="M13" s="73" t="s">
        <v>161</v>
      </c>
      <c r="N13" s="74" t="s">
        <v>161</v>
      </c>
      <c r="O13" s="73" t="s">
        <v>161</v>
      </c>
      <c r="P13" s="74" t="s">
        <v>161</v>
      </c>
      <c r="Q13" s="74" t="s">
        <v>161</v>
      </c>
      <c r="R13" s="74" t="s">
        <v>161</v>
      </c>
      <c r="S13" s="74" t="s">
        <v>161</v>
      </c>
      <c r="T13" s="74" t="s">
        <v>161</v>
      </c>
      <c r="U13" s="74" t="s">
        <v>161</v>
      </c>
      <c r="V13" s="74" t="s">
        <v>161</v>
      </c>
      <c r="W13" s="74" t="s">
        <v>161</v>
      </c>
      <c r="X13" s="75"/>
      <c r="Y13" s="39"/>
      <c r="Z13" s="40" t="s">
        <v>146</v>
      </c>
      <c r="AA13" s="39"/>
    </row>
    <row r="14" spans="1:27" ht="14.45" customHeight="1" x14ac:dyDescent="0.25">
      <c r="A14" s="28" t="s">
        <v>6</v>
      </c>
      <c r="B14" s="1" t="s">
        <v>212</v>
      </c>
      <c r="C14" s="1">
        <v>1895</v>
      </c>
      <c r="D14" s="1"/>
      <c r="E14" s="1"/>
      <c r="F14" s="1"/>
      <c r="G14" s="1"/>
      <c r="H14" s="1"/>
      <c r="I14" s="1"/>
      <c r="J14" s="1"/>
      <c r="K14" s="1"/>
      <c r="L14" s="1"/>
      <c r="M14" s="28"/>
      <c r="N14" s="28"/>
      <c r="O14" s="28"/>
      <c r="P14" s="1"/>
      <c r="Q14" s="1"/>
      <c r="R14" s="1"/>
      <c r="S14" s="1"/>
      <c r="T14" s="1"/>
      <c r="U14" s="1"/>
      <c r="V14" s="1"/>
      <c r="W14" s="1"/>
      <c r="Y14" s="85"/>
      <c r="Z14" s="97"/>
      <c r="AA14" s="97"/>
    </row>
    <row r="15" spans="1:27" ht="14.45" customHeight="1" x14ac:dyDescent="0.25">
      <c r="A15" s="28" t="s">
        <v>7</v>
      </c>
      <c r="B15" s="1" t="s">
        <v>179</v>
      </c>
      <c r="C15" s="83">
        <v>1826</v>
      </c>
      <c r="D15" s="1">
        <v>1495</v>
      </c>
      <c r="E15" s="1"/>
      <c r="F15" s="1"/>
      <c r="G15" s="1"/>
      <c r="H15" s="1"/>
      <c r="I15" s="1"/>
      <c r="J15" s="1"/>
      <c r="K15" s="1"/>
      <c r="L15" s="1"/>
      <c r="M15" s="28"/>
      <c r="N15" s="28"/>
      <c r="O15" s="28"/>
      <c r="P15" s="1"/>
      <c r="Q15" s="1"/>
      <c r="R15" s="1"/>
      <c r="S15" s="1"/>
      <c r="T15" s="1"/>
      <c r="U15" s="1"/>
      <c r="V15" s="1"/>
      <c r="W15" s="1"/>
      <c r="Y15" s="85"/>
      <c r="Z15" s="97"/>
      <c r="AA15" s="97"/>
    </row>
    <row r="16" spans="1:27" ht="14.45" customHeight="1" x14ac:dyDescent="0.25">
      <c r="A16" s="28" t="s">
        <v>8</v>
      </c>
      <c r="B16" s="4" t="s">
        <v>369</v>
      </c>
      <c r="C16" s="4">
        <v>1805</v>
      </c>
      <c r="D16" s="4">
        <v>1812</v>
      </c>
      <c r="E16" s="1"/>
      <c r="F16" s="1"/>
      <c r="G16" s="1"/>
      <c r="H16" s="1"/>
      <c r="I16" s="1"/>
      <c r="J16" s="1"/>
      <c r="K16" s="1"/>
      <c r="L16" s="1"/>
      <c r="M16" s="28"/>
      <c r="N16" s="28"/>
      <c r="O16" s="28"/>
      <c r="P16" s="1"/>
      <c r="Q16" s="1"/>
      <c r="R16" s="1"/>
      <c r="S16" s="1"/>
      <c r="T16" s="1"/>
      <c r="U16" s="1"/>
      <c r="V16" s="1"/>
      <c r="W16" s="1"/>
      <c r="Y16" s="85"/>
      <c r="Z16" s="97"/>
      <c r="AA16" s="97"/>
    </row>
    <row r="17" spans="1:27" ht="14.45" customHeight="1" x14ac:dyDescent="0.25">
      <c r="A17" s="28" t="s">
        <v>9</v>
      </c>
      <c r="B17" s="88" t="s">
        <v>28</v>
      </c>
      <c r="C17" s="88">
        <v>1777</v>
      </c>
      <c r="D17" s="88">
        <v>1827</v>
      </c>
      <c r="E17" s="88">
        <v>1900</v>
      </c>
      <c r="F17" s="88">
        <v>1897</v>
      </c>
      <c r="G17" s="88">
        <v>1897</v>
      </c>
      <c r="H17" s="88">
        <v>1905</v>
      </c>
      <c r="I17" s="88">
        <v>1879</v>
      </c>
      <c r="J17" s="88">
        <v>1943</v>
      </c>
      <c r="K17" s="89">
        <v>1923</v>
      </c>
      <c r="L17" s="88">
        <v>1883</v>
      </c>
      <c r="M17" s="87">
        <v>1906</v>
      </c>
      <c r="N17" s="87">
        <v>1879</v>
      </c>
      <c r="O17" s="87">
        <v>1924</v>
      </c>
      <c r="P17" s="90">
        <v>1996</v>
      </c>
      <c r="Q17" s="90">
        <v>1988</v>
      </c>
      <c r="R17" s="90">
        <v>1980</v>
      </c>
      <c r="S17" s="90">
        <v>1918</v>
      </c>
      <c r="T17" s="91">
        <v>1904</v>
      </c>
      <c r="U17" s="87">
        <v>1881</v>
      </c>
      <c r="V17" s="87">
        <v>1885</v>
      </c>
      <c r="W17" s="92">
        <v>1979</v>
      </c>
      <c r="X17" s="93"/>
      <c r="Y17" s="94">
        <v>2016</v>
      </c>
      <c r="Z17" s="94">
        <v>1994</v>
      </c>
      <c r="AA17" s="94">
        <v>2006</v>
      </c>
    </row>
    <row r="18" spans="1:27" ht="14.45" customHeight="1" x14ac:dyDescent="0.25">
      <c r="A18" s="28" t="s">
        <v>10</v>
      </c>
      <c r="B18" s="4" t="s">
        <v>240</v>
      </c>
      <c r="C18" s="4">
        <v>1727</v>
      </c>
      <c r="D18" s="88"/>
      <c r="E18" s="88"/>
      <c r="F18" s="88"/>
      <c r="G18" s="88"/>
      <c r="H18" s="88"/>
      <c r="I18" s="88"/>
      <c r="J18" s="88"/>
      <c r="K18" s="89"/>
      <c r="L18" s="88"/>
      <c r="M18" s="87"/>
      <c r="N18" s="87"/>
      <c r="O18" s="87"/>
      <c r="P18" s="89"/>
      <c r="Q18" s="88"/>
      <c r="R18" s="87"/>
      <c r="S18" s="87"/>
      <c r="T18" s="87"/>
      <c r="U18" s="87"/>
      <c r="V18" s="87"/>
      <c r="W18" s="92"/>
      <c r="X18" s="93"/>
      <c r="Y18" s="233"/>
      <c r="Z18" s="233"/>
      <c r="AA18" s="233"/>
    </row>
    <row r="19" spans="1:27" ht="14.45" customHeight="1" x14ac:dyDescent="0.25">
      <c r="A19" s="28" t="s">
        <v>11</v>
      </c>
      <c r="B19" s="4" t="s">
        <v>370</v>
      </c>
      <c r="C19" s="4">
        <v>1681</v>
      </c>
      <c r="D19" s="4">
        <v>1749</v>
      </c>
      <c r="E19" s="100"/>
      <c r="F19" s="10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53"/>
      <c r="Z19" s="152"/>
      <c r="AA19" s="153"/>
    </row>
    <row r="20" spans="1:27" ht="14.45" customHeight="1" x14ac:dyDescent="0.25">
      <c r="A20" s="28" t="s">
        <v>12</v>
      </c>
      <c r="B20" s="4" t="s">
        <v>50</v>
      </c>
      <c r="C20" s="202">
        <v>1664</v>
      </c>
      <c r="D20" s="202">
        <v>1678</v>
      </c>
      <c r="E20" s="202">
        <v>1702</v>
      </c>
      <c r="F20" s="202">
        <v>1682</v>
      </c>
      <c r="G20" s="202">
        <v>1683</v>
      </c>
      <c r="H20" s="202">
        <v>1674</v>
      </c>
      <c r="I20" s="202">
        <v>1677</v>
      </c>
      <c r="J20" s="202">
        <v>1728</v>
      </c>
      <c r="K20" s="203">
        <v>1715</v>
      </c>
      <c r="L20" s="204">
        <v>1722</v>
      </c>
      <c r="M20" s="205">
        <v>1678</v>
      </c>
      <c r="N20" s="205">
        <v>1672</v>
      </c>
      <c r="O20" s="206">
        <v>1684</v>
      </c>
      <c r="P20" s="202">
        <v>1645</v>
      </c>
      <c r="Q20" s="202">
        <v>1644</v>
      </c>
      <c r="R20" s="202">
        <v>1640</v>
      </c>
      <c r="S20" s="202">
        <v>1638</v>
      </c>
      <c r="T20" s="206">
        <v>1648</v>
      </c>
      <c r="U20" s="205">
        <v>1592</v>
      </c>
      <c r="V20" s="207">
        <v>1643</v>
      </c>
      <c r="W20" s="207">
        <v>1639</v>
      </c>
      <c r="X20" s="99"/>
      <c r="Y20" s="85">
        <v>1633</v>
      </c>
      <c r="Z20" s="80"/>
      <c r="AA20" s="80"/>
    </row>
    <row r="21" spans="1:27" ht="14.45" customHeight="1" x14ac:dyDescent="0.25">
      <c r="A21" s="28" t="s">
        <v>13</v>
      </c>
      <c r="B21" s="1" t="s">
        <v>372</v>
      </c>
      <c r="C21" s="83">
        <v>1661</v>
      </c>
      <c r="D21" s="4">
        <v>1555</v>
      </c>
      <c r="E21" s="100"/>
      <c r="F21" s="10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53"/>
      <c r="Z21" s="152"/>
      <c r="AA21" s="153"/>
    </row>
    <row r="22" spans="1:27" ht="14.45" customHeight="1" x14ac:dyDescent="0.25">
      <c r="A22" s="28" t="s">
        <v>14</v>
      </c>
      <c r="B22" s="1" t="s">
        <v>119</v>
      </c>
      <c r="C22" s="83">
        <v>1596</v>
      </c>
      <c r="D22" s="83">
        <v>1568</v>
      </c>
      <c r="E22" s="83">
        <v>1493</v>
      </c>
      <c r="F22" s="83">
        <v>1364</v>
      </c>
      <c r="G22" s="1"/>
      <c r="H22" s="83">
        <v>1286</v>
      </c>
      <c r="I22" s="1">
        <v>1240</v>
      </c>
      <c r="J22" s="83">
        <v>1148</v>
      </c>
      <c r="K22" s="100" t="s">
        <v>177</v>
      </c>
      <c r="L22" s="4"/>
      <c r="M22" s="78"/>
      <c r="N22" s="78"/>
      <c r="O22" s="78"/>
      <c r="P22" s="4"/>
      <c r="Q22" s="4"/>
      <c r="R22" s="4"/>
      <c r="S22" s="1"/>
      <c r="T22" s="100"/>
      <c r="U22" s="100"/>
      <c r="V22" s="100"/>
      <c r="W22" s="100"/>
      <c r="X22" s="99"/>
      <c r="Y22" s="85"/>
      <c r="Z22" s="85"/>
      <c r="AA22" s="85"/>
    </row>
    <row r="23" spans="1:27" ht="14.45" customHeight="1" x14ac:dyDescent="0.25">
      <c r="A23" s="28" t="s">
        <v>15</v>
      </c>
      <c r="B23" s="1" t="s">
        <v>283</v>
      </c>
      <c r="C23" s="83">
        <v>1537</v>
      </c>
      <c r="D23" s="1"/>
      <c r="E23" s="83">
        <v>1527</v>
      </c>
      <c r="F23" s="1"/>
      <c r="G23" s="1"/>
      <c r="H23" s="1"/>
      <c r="I23" s="1"/>
      <c r="J23" s="1"/>
      <c r="K23" s="100" t="s">
        <v>177</v>
      </c>
      <c r="L23" s="100" t="s">
        <v>177</v>
      </c>
      <c r="M23" s="28"/>
      <c r="N23" s="28"/>
      <c r="O23" s="28"/>
      <c r="P23" s="100" t="s">
        <v>177</v>
      </c>
      <c r="Q23" s="100" t="s">
        <v>177</v>
      </c>
      <c r="R23" s="1"/>
      <c r="S23" s="1"/>
      <c r="T23" s="28"/>
      <c r="U23" s="28"/>
      <c r="V23" s="28"/>
      <c r="W23" s="28"/>
      <c r="X23" s="62"/>
      <c r="Y23" s="85"/>
      <c r="Z23" s="112"/>
      <c r="AA23" s="112"/>
    </row>
    <row r="24" spans="1:27" ht="14.45" customHeight="1" x14ac:dyDescent="0.25">
      <c r="A24" s="28" t="s">
        <v>16</v>
      </c>
      <c r="B24" s="1" t="s">
        <v>67</v>
      </c>
      <c r="C24" s="1">
        <v>1495</v>
      </c>
      <c r="D24" s="1">
        <v>1464</v>
      </c>
      <c r="E24" s="1">
        <v>1477</v>
      </c>
      <c r="F24" s="1">
        <v>1468</v>
      </c>
      <c r="G24" s="1">
        <v>1497</v>
      </c>
      <c r="H24" s="1">
        <v>1517</v>
      </c>
      <c r="I24" s="1">
        <v>1534</v>
      </c>
      <c r="J24" s="83">
        <v>1537</v>
      </c>
      <c r="K24" s="82">
        <v>1509</v>
      </c>
      <c r="L24" s="1">
        <v>1458</v>
      </c>
      <c r="M24" s="28">
        <v>1476</v>
      </c>
      <c r="N24" s="28">
        <v>1462</v>
      </c>
      <c r="O24" s="82">
        <v>1481</v>
      </c>
      <c r="P24" s="83">
        <v>1471</v>
      </c>
      <c r="Q24" s="83">
        <v>1469</v>
      </c>
      <c r="R24" s="1">
        <v>1408</v>
      </c>
      <c r="S24" s="103" t="s">
        <v>172</v>
      </c>
      <c r="T24" s="1"/>
      <c r="U24" s="1"/>
      <c r="V24" s="1"/>
      <c r="W24" s="1"/>
      <c r="Y24" s="97"/>
      <c r="Z24" s="97"/>
      <c r="AA24" s="97"/>
    </row>
    <row r="25" spans="1:27" ht="14.45" customHeight="1" x14ac:dyDescent="0.25">
      <c r="A25" s="28" t="s">
        <v>17</v>
      </c>
      <c r="B25" s="1" t="s">
        <v>138</v>
      </c>
      <c r="C25" s="83">
        <v>1477</v>
      </c>
      <c r="D25" s="83">
        <v>1455</v>
      </c>
      <c r="E25" s="83">
        <v>1337</v>
      </c>
      <c r="F25" s="1">
        <v>1310</v>
      </c>
      <c r="G25" s="1">
        <v>1245</v>
      </c>
      <c r="H25" s="1">
        <v>1233</v>
      </c>
      <c r="I25" s="1"/>
      <c r="J25" s="83">
        <v>1331</v>
      </c>
      <c r="K25" s="100" t="s">
        <v>177</v>
      </c>
      <c r="L25" s="100" t="s">
        <v>177</v>
      </c>
      <c r="M25" s="100"/>
      <c r="N25" s="28"/>
      <c r="O25" s="1"/>
      <c r="P25" s="1"/>
      <c r="Q25" s="100"/>
      <c r="R25" s="1"/>
      <c r="S25" s="1"/>
      <c r="T25" s="28"/>
      <c r="U25" s="28"/>
      <c r="V25" s="103"/>
      <c r="W25" s="28"/>
      <c r="Y25" s="97"/>
      <c r="Z25" s="97"/>
      <c r="AA25" s="97"/>
    </row>
    <row r="26" spans="1:27" ht="14.45" customHeight="1" x14ac:dyDescent="0.25">
      <c r="A26" s="28" t="s">
        <v>18</v>
      </c>
      <c r="B26" s="88" t="s">
        <v>31</v>
      </c>
      <c r="C26" s="88">
        <v>1456</v>
      </c>
      <c r="D26" s="88">
        <v>1447</v>
      </c>
      <c r="E26" s="88">
        <v>1454</v>
      </c>
      <c r="F26" s="88">
        <v>1498</v>
      </c>
      <c r="G26" s="88">
        <v>1507</v>
      </c>
      <c r="H26" s="88">
        <v>1489</v>
      </c>
      <c r="I26" s="88">
        <v>1472</v>
      </c>
      <c r="J26" s="88">
        <v>1502</v>
      </c>
      <c r="K26" s="89">
        <v>1529</v>
      </c>
      <c r="L26" s="88">
        <v>1506</v>
      </c>
      <c r="M26" s="87">
        <v>1466</v>
      </c>
      <c r="N26" s="87">
        <v>1550</v>
      </c>
      <c r="O26" s="87">
        <v>1550</v>
      </c>
      <c r="P26" s="88">
        <v>1560</v>
      </c>
      <c r="Q26" s="88">
        <v>1564</v>
      </c>
      <c r="R26" s="88">
        <v>1558</v>
      </c>
      <c r="S26" s="88">
        <v>1596</v>
      </c>
      <c r="T26" s="87">
        <v>1620</v>
      </c>
      <c r="U26" s="87">
        <v>1612</v>
      </c>
      <c r="V26" s="91">
        <v>1628</v>
      </c>
      <c r="W26" s="92">
        <v>1618</v>
      </c>
      <c r="X26" s="93"/>
      <c r="Y26" s="94">
        <v>1649</v>
      </c>
      <c r="Z26" s="94">
        <v>1657</v>
      </c>
      <c r="AA26" s="94">
        <v>1652</v>
      </c>
    </row>
    <row r="27" spans="1:27" ht="14.45" customHeight="1" x14ac:dyDescent="0.25">
      <c r="A27" s="28" t="s">
        <v>19</v>
      </c>
      <c r="B27" s="1" t="s">
        <v>136</v>
      </c>
      <c r="C27" s="83">
        <v>1453</v>
      </c>
      <c r="D27" s="83">
        <v>1447</v>
      </c>
      <c r="E27" s="83">
        <v>1165</v>
      </c>
      <c r="F27" s="100" t="s">
        <v>177</v>
      </c>
      <c r="G27" s="1">
        <v>1013</v>
      </c>
      <c r="H27" s="83">
        <v>1055</v>
      </c>
      <c r="I27" s="100" t="s">
        <v>177</v>
      </c>
      <c r="J27" s="1"/>
      <c r="K27" s="77"/>
      <c r="L27" s="100"/>
      <c r="M27" s="100"/>
      <c r="N27" s="28"/>
      <c r="O27" s="1"/>
      <c r="P27" s="1"/>
      <c r="Q27" s="100"/>
      <c r="R27" s="1"/>
      <c r="S27" s="1"/>
      <c r="T27" s="28"/>
      <c r="U27" s="28"/>
      <c r="V27" s="103"/>
      <c r="W27" s="28"/>
      <c r="X27" s="62"/>
      <c r="Y27" s="112"/>
      <c r="Z27" s="85"/>
      <c r="AA27" s="112"/>
    </row>
    <row r="28" spans="1:27" ht="14.45" customHeight="1" x14ac:dyDescent="0.25">
      <c r="A28" s="28" t="s">
        <v>20</v>
      </c>
      <c r="B28" s="1" t="s">
        <v>404</v>
      </c>
      <c r="C28" s="1">
        <v>1404</v>
      </c>
      <c r="D28" s="1"/>
      <c r="E28" s="1"/>
      <c r="F28" s="1"/>
      <c r="G28" s="1"/>
      <c r="H28" s="1"/>
      <c r="I28" s="1"/>
      <c r="J28" s="1"/>
      <c r="K28" s="1"/>
      <c r="L28" s="1"/>
      <c r="M28" s="28"/>
      <c r="N28" s="28"/>
      <c r="O28" s="28"/>
      <c r="P28" s="1"/>
      <c r="Q28" s="1"/>
      <c r="R28" s="1"/>
      <c r="S28" s="1"/>
      <c r="T28" s="1"/>
      <c r="U28" s="1"/>
      <c r="V28" s="1"/>
      <c r="W28" s="1"/>
      <c r="Y28" s="85"/>
      <c r="Z28" s="97"/>
      <c r="AA28" s="97"/>
    </row>
    <row r="29" spans="1:27" ht="14.45" customHeight="1" x14ac:dyDescent="0.25">
      <c r="A29" s="28" t="s">
        <v>21</v>
      </c>
      <c r="B29" s="1" t="s">
        <v>111</v>
      </c>
      <c r="C29" s="1">
        <v>1375</v>
      </c>
      <c r="D29" s="1">
        <v>1376</v>
      </c>
      <c r="E29" s="1">
        <v>1382</v>
      </c>
      <c r="F29" s="1">
        <v>1415</v>
      </c>
      <c r="G29" s="83">
        <v>1447</v>
      </c>
      <c r="H29" s="1">
        <v>1426</v>
      </c>
      <c r="I29" s="83">
        <v>1434</v>
      </c>
      <c r="J29" s="83">
        <v>1376</v>
      </c>
      <c r="K29" s="82">
        <v>1361</v>
      </c>
      <c r="L29" s="100" t="s">
        <v>177</v>
      </c>
      <c r="M29" s="100"/>
      <c r="N29" s="28"/>
      <c r="O29" s="1"/>
      <c r="P29" s="1"/>
      <c r="Q29" s="100"/>
      <c r="R29" s="1"/>
      <c r="S29" s="1"/>
      <c r="T29" s="28"/>
      <c r="U29" s="28"/>
      <c r="V29" s="103"/>
      <c r="W29" s="28"/>
      <c r="X29" s="62"/>
      <c r="Y29" s="112"/>
      <c r="Z29" s="85"/>
      <c r="AA29" s="112"/>
    </row>
    <row r="30" spans="1:27" ht="14.45" customHeight="1" x14ac:dyDescent="0.25">
      <c r="A30" s="28" t="s">
        <v>22</v>
      </c>
      <c r="B30" s="4" t="s">
        <v>328</v>
      </c>
      <c r="C30" s="108">
        <v>1364</v>
      </c>
      <c r="D30" s="4">
        <v>1291</v>
      </c>
      <c r="E30" s="108">
        <v>1415</v>
      </c>
      <c r="F30" s="108">
        <v>1195</v>
      </c>
      <c r="G30" s="1">
        <v>1141</v>
      </c>
      <c r="H30" s="1"/>
      <c r="I30" s="1"/>
      <c r="J30" s="100"/>
      <c r="K30" s="100"/>
      <c r="L30" s="100"/>
      <c r="M30" s="28"/>
      <c r="N30" s="28"/>
      <c r="O30" s="28"/>
      <c r="P30" s="1"/>
      <c r="Q30" s="1"/>
      <c r="R30" s="1"/>
      <c r="S30" s="1"/>
      <c r="T30" s="100"/>
      <c r="U30" s="28"/>
      <c r="V30" s="28"/>
      <c r="W30" s="28"/>
      <c r="X30" s="62"/>
      <c r="Y30" s="113"/>
      <c r="Z30" s="113"/>
      <c r="AA30" s="113"/>
    </row>
    <row r="31" spans="1:27" ht="14.45" customHeight="1" x14ac:dyDescent="0.25">
      <c r="A31" s="28" t="s">
        <v>23</v>
      </c>
      <c r="B31" s="1" t="s">
        <v>176</v>
      </c>
      <c r="C31" s="1">
        <v>1316</v>
      </c>
      <c r="D31" s="202">
        <v>1379</v>
      </c>
      <c r="E31" s="202">
        <v>1437</v>
      </c>
      <c r="F31" s="202">
        <v>1481</v>
      </c>
      <c r="G31" s="202">
        <v>1481</v>
      </c>
      <c r="H31" s="202">
        <v>1444</v>
      </c>
      <c r="I31" s="202">
        <v>1459</v>
      </c>
      <c r="J31" s="202">
        <v>1429</v>
      </c>
      <c r="K31" s="205">
        <v>1480</v>
      </c>
      <c r="L31" s="204">
        <v>1491</v>
      </c>
      <c r="M31" s="206">
        <v>1487</v>
      </c>
      <c r="N31" s="205">
        <v>1441</v>
      </c>
      <c r="O31" s="205">
        <v>1455</v>
      </c>
      <c r="P31" s="202">
        <v>1442</v>
      </c>
      <c r="Q31" s="202">
        <v>1450</v>
      </c>
      <c r="R31" s="204">
        <v>1479</v>
      </c>
      <c r="S31" s="202">
        <v>1435</v>
      </c>
      <c r="T31" s="205">
        <v>1424</v>
      </c>
      <c r="U31" s="207">
        <v>1367</v>
      </c>
      <c r="V31" s="207">
        <v>1352</v>
      </c>
      <c r="W31" s="207" t="s">
        <v>172</v>
      </c>
      <c r="X31" s="93"/>
      <c r="Y31" s="94"/>
      <c r="Z31" s="94"/>
      <c r="AA31" s="94"/>
    </row>
    <row r="32" spans="1:27" ht="14.45" customHeight="1" x14ac:dyDescent="0.25">
      <c r="A32" s="28" t="s">
        <v>24</v>
      </c>
      <c r="B32" s="1" t="s">
        <v>185</v>
      </c>
      <c r="C32" s="83">
        <v>1303</v>
      </c>
      <c r="D32" s="83">
        <v>1299</v>
      </c>
      <c r="E32" s="83">
        <v>1299</v>
      </c>
      <c r="F32" s="1">
        <v>1247</v>
      </c>
      <c r="G32" s="1">
        <v>1222</v>
      </c>
      <c r="H32" s="83">
        <v>1249</v>
      </c>
      <c r="I32" s="100" t="s">
        <v>177</v>
      </c>
      <c r="J32" s="1"/>
      <c r="K32" s="100"/>
      <c r="L32" s="100"/>
      <c r="M32" s="100"/>
      <c r="N32" s="28"/>
      <c r="O32" s="1"/>
      <c r="P32" s="1"/>
      <c r="Q32" s="100"/>
      <c r="R32" s="1"/>
      <c r="S32" s="1"/>
      <c r="T32" s="28"/>
      <c r="U32" s="28"/>
      <c r="V32" s="103"/>
      <c r="W32" s="28"/>
      <c r="X32" s="62"/>
      <c r="Y32" s="112"/>
      <c r="Z32" s="85"/>
      <c r="AA32" s="112"/>
    </row>
    <row r="33" spans="1:27" ht="14.45" customHeight="1" x14ac:dyDescent="0.25">
      <c r="A33" s="28" t="s">
        <v>25</v>
      </c>
      <c r="B33" s="1" t="s">
        <v>62</v>
      </c>
      <c r="C33" s="1">
        <v>1296</v>
      </c>
      <c r="D33" s="1">
        <v>1292</v>
      </c>
      <c r="E33" s="1">
        <v>1297</v>
      </c>
      <c r="F33" s="1">
        <v>1323</v>
      </c>
      <c r="G33" s="1">
        <v>1323</v>
      </c>
      <c r="H33" s="1">
        <v>1375</v>
      </c>
      <c r="I33" s="1">
        <v>1335</v>
      </c>
      <c r="J33" s="83">
        <v>1432</v>
      </c>
      <c r="K33" s="100" t="s">
        <v>177</v>
      </c>
      <c r="L33" s="100" t="s">
        <v>177</v>
      </c>
      <c r="M33" s="100"/>
      <c r="N33" s="28"/>
      <c r="O33" s="1"/>
      <c r="P33" s="1"/>
      <c r="Q33" s="100"/>
      <c r="R33" s="1"/>
      <c r="S33" s="1"/>
      <c r="T33" s="28"/>
      <c r="U33" s="28"/>
      <c r="V33" s="103"/>
      <c r="W33" s="28"/>
      <c r="X33" s="62"/>
      <c r="Y33" s="112"/>
      <c r="Z33" s="85"/>
      <c r="AA33" s="112"/>
    </row>
    <row r="34" spans="1:27" ht="14.45" customHeight="1" x14ac:dyDescent="0.25">
      <c r="A34" s="28" t="s">
        <v>37</v>
      </c>
      <c r="B34" s="4" t="s">
        <v>341</v>
      </c>
      <c r="C34" s="108">
        <v>1272</v>
      </c>
      <c r="D34" s="100" t="s">
        <v>177</v>
      </c>
      <c r="E34" s="100" t="s">
        <v>177</v>
      </c>
      <c r="F34" s="100" t="s">
        <v>177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53"/>
      <c r="Z34" s="152"/>
      <c r="AA34" s="153"/>
    </row>
    <row r="35" spans="1:27" ht="14.45" customHeight="1" x14ac:dyDescent="0.25">
      <c r="A35" s="28" t="s">
        <v>38</v>
      </c>
      <c r="B35" s="1" t="s">
        <v>382</v>
      </c>
      <c r="C35" s="108">
        <v>1242</v>
      </c>
      <c r="D35" s="100" t="s">
        <v>177</v>
      </c>
      <c r="E35" s="100"/>
      <c r="F35" s="100"/>
      <c r="G35" s="4"/>
      <c r="H35" s="100"/>
      <c r="I35" s="100"/>
      <c r="J35" s="100"/>
      <c r="K35" s="77"/>
      <c r="L35" s="100"/>
      <c r="M35" s="100"/>
      <c r="N35" s="28"/>
      <c r="O35" s="1"/>
      <c r="P35" s="1"/>
      <c r="Q35" s="100"/>
      <c r="R35" s="1"/>
      <c r="S35" s="1"/>
      <c r="T35" s="28"/>
      <c r="U35" s="28"/>
      <c r="V35" s="103"/>
      <c r="W35" s="28"/>
      <c r="X35" s="62"/>
      <c r="Y35" s="112"/>
      <c r="Z35" s="85"/>
      <c r="AA35" s="112"/>
    </row>
    <row r="36" spans="1:27" ht="14.45" customHeight="1" x14ac:dyDescent="0.25">
      <c r="A36" s="28" t="s">
        <v>40</v>
      </c>
      <c r="B36" s="4" t="s">
        <v>39</v>
      </c>
      <c r="C36" s="4">
        <v>1241</v>
      </c>
      <c r="D36" s="4"/>
      <c r="E36" s="4">
        <v>1242</v>
      </c>
      <c r="F36" s="4">
        <v>1242</v>
      </c>
      <c r="G36" s="4"/>
      <c r="H36" s="4">
        <v>1251</v>
      </c>
      <c r="I36" s="4">
        <v>1277</v>
      </c>
      <c r="J36" s="4"/>
      <c r="K36" s="77">
        <v>1306</v>
      </c>
      <c r="L36" s="4">
        <v>1324</v>
      </c>
      <c r="M36" s="78">
        <v>1322</v>
      </c>
      <c r="N36" s="78">
        <v>1311</v>
      </c>
      <c r="O36" s="78">
        <v>1288</v>
      </c>
      <c r="P36" s="4">
        <v>1315</v>
      </c>
      <c r="Q36" s="4">
        <v>1313</v>
      </c>
      <c r="R36" s="4">
        <v>1388</v>
      </c>
      <c r="S36" s="108">
        <v>1447</v>
      </c>
      <c r="T36" s="100">
        <v>1423</v>
      </c>
      <c r="U36" s="100">
        <v>1422</v>
      </c>
      <c r="V36" s="100">
        <v>1434</v>
      </c>
      <c r="W36" s="100">
        <v>1438</v>
      </c>
      <c r="X36" s="99"/>
      <c r="Y36" s="85">
        <v>1442</v>
      </c>
      <c r="Z36" s="85">
        <v>1450</v>
      </c>
      <c r="AA36" s="85" t="s">
        <v>172</v>
      </c>
    </row>
    <row r="37" spans="1:27" ht="14.45" customHeight="1" x14ac:dyDescent="0.25">
      <c r="A37" s="28" t="s">
        <v>43</v>
      </c>
      <c r="B37" s="148" t="s">
        <v>390</v>
      </c>
      <c r="C37" s="108">
        <v>1235</v>
      </c>
      <c r="D37" s="148">
        <v>1059</v>
      </c>
      <c r="E37" s="148"/>
      <c r="F37" s="148"/>
      <c r="G37" s="150"/>
      <c r="H37" s="150"/>
      <c r="I37" s="150"/>
      <c r="J37" s="148"/>
      <c r="K37" s="209"/>
      <c r="L37" s="150"/>
      <c r="M37" s="150"/>
      <c r="N37" s="151"/>
      <c r="O37" s="148"/>
      <c r="P37" s="148"/>
      <c r="Q37" s="150"/>
      <c r="R37" s="148"/>
      <c r="S37" s="148"/>
      <c r="T37" s="151"/>
      <c r="U37" s="151"/>
      <c r="V37" s="210"/>
      <c r="W37" s="151"/>
      <c r="X37" s="62"/>
      <c r="Y37" s="153"/>
      <c r="Z37" s="152"/>
      <c r="AA37" s="153"/>
    </row>
    <row r="38" spans="1:27" ht="14.45" customHeight="1" x14ac:dyDescent="0.25">
      <c r="A38" s="28" t="s">
        <v>44</v>
      </c>
      <c r="B38" s="1" t="s">
        <v>142</v>
      </c>
      <c r="C38" s="108">
        <v>1195</v>
      </c>
      <c r="D38" s="1">
        <v>1109</v>
      </c>
      <c r="E38" s="1">
        <v>1142</v>
      </c>
      <c r="F38" s="1">
        <v>1122</v>
      </c>
      <c r="G38" s="83">
        <v>1176</v>
      </c>
      <c r="H38" s="100" t="s">
        <v>177</v>
      </c>
      <c r="I38" s="100" t="s">
        <v>177</v>
      </c>
      <c r="J38" s="1"/>
      <c r="K38" s="77"/>
      <c r="L38" s="100"/>
      <c r="M38" s="100"/>
      <c r="N38" s="28"/>
      <c r="O38" s="1"/>
      <c r="P38" s="1"/>
      <c r="Q38" s="100"/>
      <c r="R38" s="1"/>
      <c r="S38" s="1"/>
      <c r="T38" s="28"/>
      <c r="U38" s="28"/>
      <c r="V38" s="103"/>
      <c r="W38" s="28"/>
      <c r="X38" s="62"/>
      <c r="Y38" s="112"/>
      <c r="Z38" s="85"/>
      <c r="AA38" s="112"/>
    </row>
    <row r="39" spans="1:27" ht="14.45" customHeight="1" x14ac:dyDescent="0.25">
      <c r="A39" s="28" t="s">
        <v>45</v>
      </c>
      <c r="B39" s="4" t="s">
        <v>347</v>
      </c>
      <c r="C39" s="4">
        <v>1136</v>
      </c>
      <c r="D39" s="108">
        <v>1186</v>
      </c>
      <c r="E39" s="4"/>
      <c r="F39" s="100" t="s">
        <v>177</v>
      </c>
      <c r="G39" s="100"/>
      <c r="H39" s="100"/>
      <c r="I39" s="4"/>
      <c r="J39" s="100"/>
      <c r="K39" s="100"/>
      <c r="L39" s="100"/>
      <c r="M39" s="100"/>
      <c r="N39" s="100"/>
      <c r="O39" s="87"/>
      <c r="P39" s="88"/>
      <c r="Q39" s="88"/>
      <c r="R39" s="88"/>
      <c r="S39" s="88"/>
      <c r="T39" s="87"/>
      <c r="U39" s="88"/>
      <c r="V39" s="87"/>
      <c r="W39" s="87"/>
      <c r="X39" s="87"/>
      <c r="Y39" s="112"/>
      <c r="Z39" s="85"/>
      <c r="AA39" s="112"/>
    </row>
    <row r="40" spans="1:27" ht="14.45" customHeight="1" x14ac:dyDescent="0.25">
      <c r="A40" s="28" t="s">
        <v>47</v>
      </c>
      <c r="B40" s="1" t="s">
        <v>371</v>
      </c>
      <c r="C40" s="1">
        <v>1125</v>
      </c>
      <c r="D40" s="1">
        <v>1146</v>
      </c>
      <c r="E40" s="100"/>
      <c r="F40" s="100"/>
      <c r="G40" s="4"/>
      <c r="H40" s="100"/>
      <c r="I40" s="100"/>
      <c r="J40" s="100"/>
      <c r="K40" s="77"/>
      <c r="L40" s="100"/>
      <c r="M40" s="100"/>
      <c r="N40" s="28"/>
      <c r="O40" s="1"/>
      <c r="P40" s="1"/>
      <c r="Q40" s="100"/>
      <c r="R40" s="1"/>
      <c r="S40" s="1"/>
      <c r="T40" s="28"/>
      <c r="U40" s="28"/>
      <c r="V40" s="103"/>
      <c r="W40" s="28"/>
      <c r="X40" s="62"/>
      <c r="Y40" s="112"/>
      <c r="Z40" s="85"/>
      <c r="AA40" s="112"/>
    </row>
    <row r="41" spans="1:27" ht="14.45" customHeight="1" x14ac:dyDescent="0.25">
      <c r="A41" s="28" t="s">
        <v>48</v>
      </c>
      <c r="B41" s="1" t="s">
        <v>140</v>
      </c>
      <c r="C41" s="1">
        <v>1115</v>
      </c>
      <c r="D41" s="1">
        <v>1168</v>
      </c>
      <c r="E41" s="1">
        <v>1122</v>
      </c>
      <c r="F41" s="1">
        <v>1202</v>
      </c>
      <c r="G41" s="83">
        <v>1237</v>
      </c>
      <c r="H41" s="100" t="s">
        <v>177</v>
      </c>
      <c r="I41" s="100"/>
      <c r="J41" s="1"/>
      <c r="K41" s="77"/>
      <c r="L41" s="100"/>
      <c r="M41" s="100"/>
      <c r="N41" s="28"/>
      <c r="O41" s="1"/>
      <c r="P41" s="1"/>
      <c r="Q41" s="100"/>
      <c r="R41" s="1"/>
      <c r="S41" s="1"/>
      <c r="T41" s="28"/>
      <c r="U41" s="28"/>
      <c r="V41" s="103"/>
      <c r="W41" s="28"/>
      <c r="X41" s="62"/>
      <c r="Y41" s="112"/>
      <c r="Z41" s="85"/>
      <c r="AA41" s="112"/>
    </row>
    <row r="42" spans="1:27" ht="14.45" customHeight="1" x14ac:dyDescent="0.25">
      <c r="A42" s="28" t="s">
        <v>49</v>
      </c>
      <c r="B42" s="4" t="s">
        <v>335</v>
      </c>
      <c r="C42" s="108">
        <v>1044</v>
      </c>
      <c r="D42" s="4"/>
      <c r="E42" s="4"/>
      <c r="F42" s="4"/>
      <c r="G42" s="100" t="s">
        <v>177</v>
      </c>
      <c r="H42" s="100"/>
      <c r="I42" s="4"/>
      <c r="J42" s="100"/>
      <c r="K42" s="100"/>
      <c r="L42" s="100"/>
      <c r="M42" s="100"/>
      <c r="N42" s="100"/>
      <c r="O42" s="87"/>
      <c r="P42" s="88"/>
      <c r="Q42" s="88"/>
      <c r="R42" s="88"/>
      <c r="S42" s="88"/>
      <c r="T42" s="87"/>
      <c r="U42" s="88"/>
      <c r="V42" s="87"/>
      <c r="W42" s="87"/>
      <c r="X42" s="114"/>
      <c r="Y42" s="112"/>
      <c r="Z42" s="85"/>
      <c r="AA42" s="112"/>
    </row>
    <row r="43" spans="1:27" ht="14.45" customHeight="1" x14ac:dyDescent="0.25">
      <c r="A43" s="28" t="s">
        <v>91</v>
      </c>
      <c r="B43" s="154" t="s">
        <v>139</v>
      </c>
      <c r="C43" s="154">
        <v>1019</v>
      </c>
      <c r="D43" s="154">
        <v>1026</v>
      </c>
      <c r="E43" s="170">
        <v>1045</v>
      </c>
      <c r="F43" s="150" t="s">
        <v>177</v>
      </c>
      <c r="G43" s="150" t="s">
        <v>177</v>
      </c>
      <c r="H43" s="150" t="s">
        <v>177</v>
      </c>
      <c r="I43" s="154"/>
      <c r="J43" s="150" t="s">
        <v>177</v>
      </c>
      <c r="K43" s="150" t="s">
        <v>177</v>
      </c>
      <c r="L43" s="150" t="s">
        <v>177</v>
      </c>
      <c r="M43" s="150" t="s">
        <v>177</v>
      </c>
      <c r="N43" s="150" t="s">
        <v>177</v>
      </c>
      <c r="O43" s="155"/>
      <c r="P43" s="156"/>
      <c r="Q43" s="156"/>
      <c r="R43" s="156"/>
      <c r="S43" s="156"/>
      <c r="T43" s="155"/>
      <c r="U43" s="156"/>
      <c r="V43" s="155"/>
      <c r="W43" s="155"/>
      <c r="X43" s="114"/>
      <c r="Y43" s="153"/>
      <c r="Z43" s="152"/>
      <c r="AA43" s="153"/>
    </row>
    <row r="44" spans="1:27" ht="14.45" customHeight="1" x14ac:dyDescent="0.25">
      <c r="A44" s="28" t="s">
        <v>51</v>
      </c>
      <c r="B44" s="1" t="s">
        <v>128</v>
      </c>
      <c r="C44" s="100" t="s">
        <v>177</v>
      </c>
      <c r="D44" s="100" t="s">
        <v>177</v>
      </c>
      <c r="E44" s="100" t="s">
        <v>177</v>
      </c>
      <c r="F44" s="1"/>
      <c r="G44" s="1"/>
      <c r="H44" s="100" t="s">
        <v>177</v>
      </c>
      <c r="I44" s="100" t="s">
        <v>177</v>
      </c>
      <c r="J44" s="100" t="s">
        <v>177</v>
      </c>
      <c r="K44" s="77"/>
      <c r="L44" s="100"/>
      <c r="M44" s="100"/>
      <c r="N44" s="28"/>
      <c r="O44" s="1"/>
      <c r="P44" s="1"/>
      <c r="Q44" s="100"/>
      <c r="R44" s="1"/>
      <c r="S44" s="1"/>
      <c r="T44" s="28"/>
      <c r="U44" s="28"/>
      <c r="V44" s="103"/>
      <c r="W44" s="28"/>
      <c r="X44" s="62"/>
      <c r="Y44" s="112"/>
      <c r="Z44" s="85"/>
      <c r="AA44" s="112"/>
    </row>
    <row r="45" spans="1:27" ht="14.45" customHeight="1" x14ac:dyDescent="0.25">
      <c r="A45" s="28" t="s">
        <v>53</v>
      </c>
      <c r="B45" s="1" t="s">
        <v>408</v>
      </c>
      <c r="C45" s="100" t="s">
        <v>177</v>
      </c>
      <c r="D45" s="100"/>
      <c r="E45" s="100"/>
      <c r="F45" s="1"/>
      <c r="G45" s="1"/>
      <c r="H45" s="100"/>
      <c r="I45" s="100"/>
      <c r="J45" s="100"/>
      <c r="K45" s="77"/>
      <c r="L45" s="100"/>
      <c r="M45" s="100"/>
      <c r="N45" s="28"/>
      <c r="O45" s="1"/>
      <c r="P45" s="1"/>
      <c r="Q45" s="100"/>
      <c r="R45" s="1"/>
      <c r="S45" s="1"/>
      <c r="T45" s="28"/>
      <c r="U45" s="28"/>
      <c r="V45" s="103"/>
      <c r="W45" s="28"/>
      <c r="X45" s="62"/>
      <c r="Y45" s="112"/>
      <c r="Z45" s="85"/>
      <c r="AA45" s="112"/>
    </row>
    <row r="46" spans="1:27" ht="14.45" customHeight="1" x14ac:dyDescent="0.25">
      <c r="A46" s="28" t="s">
        <v>54</v>
      </c>
      <c r="B46" s="1" t="s">
        <v>383</v>
      </c>
      <c r="C46" s="100" t="s">
        <v>177</v>
      </c>
      <c r="D46" s="100" t="s">
        <v>177</v>
      </c>
      <c r="E46" s="100"/>
      <c r="F46" s="100"/>
      <c r="G46" s="4"/>
      <c r="H46" s="100"/>
      <c r="I46" s="100"/>
      <c r="J46" s="100"/>
      <c r="K46" s="77"/>
      <c r="L46" s="100"/>
      <c r="M46" s="100"/>
      <c r="N46" s="28"/>
      <c r="O46" s="1"/>
      <c r="P46" s="1"/>
      <c r="Q46" s="100"/>
      <c r="R46" s="1"/>
      <c r="S46" s="1"/>
      <c r="T46" s="28"/>
      <c r="U46" s="28"/>
      <c r="V46" s="103"/>
      <c r="W46" s="28"/>
      <c r="X46" s="62"/>
      <c r="Y46" s="112"/>
      <c r="Z46" s="85"/>
      <c r="AA46" s="112"/>
    </row>
    <row r="47" spans="1:27" ht="14.45" customHeight="1" x14ac:dyDescent="0.25">
      <c r="A47" s="28" t="s">
        <v>55</v>
      </c>
      <c r="B47" s="1" t="s">
        <v>392</v>
      </c>
      <c r="C47" s="100" t="s">
        <v>177</v>
      </c>
      <c r="D47" s="100" t="s">
        <v>177</v>
      </c>
      <c r="E47" s="100"/>
      <c r="F47" s="100"/>
      <c r="G47" s="4"/>
      <c r="H47" s="100"/>
      <c r="I47" s="100"/>
      <c r="J47" s="100"/>
      <c r="K47" s="77"/>
      <c r="L47" s="100"/>
      <c r="M47" s="100"/>
      <c r="N47" s="28"/>
      <c r="O47" s="1"/>
      <c r="P47" s="1"/>
      <c r="Q47" s="100"/>
      <c r="R47" s="1"/>
      <c r="S47" s="1"/>
      <c r="T47" s="28"/>
      <c r="U47" s="28"/>
      <c r="V47" s="103"/>
      <c r="W47" s="28"/>
      <c r="X47" s="62"/>
      <c r="Y47" s="112"/>
      <c r="Z47" s="85"/>
      <c r="AA47" s="112"/>
    </row>
    <row r="48" spans="1:27" ht="14.45" customHeight="1" x14ac:dyDescent="0.25">
      <c r="A48" s="28" t="s">
        <v>59</v>
      </c>
      <c r="B48" s="1" t="s">
        <v>409</v>
      </c>
      <c r="C48" s="100" t="s">
        <v>177</v>
      </c>
      <c r="D48" s="100"/>
      <c r="E48" s="100"/>
      <c r="F48" s="100"/>
      <c r="G48" s="4"/>
      <c r="H48" s="100"/>
      <c r="I48" s="100"/>
      <c r="J48" s="100"/>
      <c r="K48" s="77"/>
      <c r="L48" s="100"/>
      <c r="M48" s="100"/>
      <c r="N48" s="28"/>
      <c r="O48" s="1"/>
      <c r="P48" s="1"/>
      <c r="Q48" s="100"/>
      <c r="R48" s="1"/>
      <c r="S48" s="1"/>
      <c r="T48" s="28"/>
      <c r="U48" s="28"/>
      <c r="V48" s="103"/>
      <c r="W48" s="28"/>
      <c r="X48" s="62"/>
      <c r="Y48" s="112"/>
      <c r="Z48" s="85"/>
      <c r="AA48" s="112"/>
    </row>
    <row r="49" spans="1:27" ht="14.45" customHeight="1" x14ac:dyDescent="0.25">
      <c r="A49" s="28" t="s">
        <v>181</v>
      </c>
      <c r="B49" s="1" t="s">
        <v>410</v>
      </c>
      <c r="C49" s="100" t="s">
        <v>177</v>
      </c>
      <c r="D49" s="100"/>
      <c r="E49" s="100"/>
      <c r="F49" s="100"/>
      <c r="G49" s="4"/>
      <c r="H49" s="100"/>
      <c r="I49" s="100"/>
      <c r="J49" s="100"/>
      <c r="K49" s="77"/>
      <c r="L49" s="100"/>
      <c r="M49" s="100"/>
      <c r="N49" s="28"/>
      <c r="O49" s="1"/>
      <c r="P49" s="1"/>
      <c r="Q49" s="100"/>
      <c r="R49" s="1"/>
      <c r="S49" s="1"/>
      <c r="T49" s="28"/>
      <c r="U49" s="28"/>
      <c r="V49" s="103"/>
      <c r="W49" s="28"/>
      <c r="X49" s="62"/>
      <c r="Y49" s="112"/>
      <c r="Z49" s="85"/>
      <c r="AA49" s="112"/>
    </row>
    <row r="50" spans="1:27" ht="14.45" customHeight="1" x14ac:dyDescent="0.25">
      <c r="A50" s="28" t="s">
        <v>182</v>
      </c>
      <c r="B50" s="1" t="s">
        <v>439</v>
      </c>
      <c r="C50" s="100" t="s">
        <v>177</v>
      </c>
      <c r="D50" s="100"/>
      <c r="E50" s="100"/>
      <c r="F50" s="100"/>
      <c r="G50" s="4"/>
      <c r="H50" s="100"/>
      <c r="I50" s="100"/>
      <c r="J50" s="100"/>
      <c r="K50" s="77"/>
      <c r="L50" s="100"/>
      <c r="M50" s="100"/>
      <c r="N50" s="28"/>
      <c r="O50" s="1"/>
      <c r="P50" s="1"/>
      <c r="Q50" s="100"/>
      <c r="R50" s="1"/>
      <c r="S50" s="1"/>
      <c r="T50" s="28"/>
      <c r="U50" s="28"/>
      <c r="V50" s="103"/>
      <c r="W50" s="28"/>
      <c r="X50" s="62"/>
      <c r="Y50" s="112"/>
      <c r="Z50" s="85"/>
      <c r="AA50" s="112"/>
    </row>
    <row r="51" spans="1:27" ht="14.45" customHeight="1" x14ac:dyDescent="0.25">
      <c r="A51" s="28" t="s">
        <v>183</v>
      </c>
      <c r="B51" s="1" t="s">
        <v>455</v>
      </c>
      <c r="C51" s="100" t="s">
        <v>177</v>
      </c>
      <c r="D51" s="100"/>
      <c r="E51" s="100"/>
      <c r="F51" s="100"/>
      <c r="G51" s="4"/>
      <c r="H51" s="100"/>
      <c r="I51" s="100"/>
      <c r="J51" s="100"/>
      <c r="K51" s="77"/>
      <c r="L51" s="100"/>
      <c r="M51" s="100"/>
      <c r="N51" s="28"/>
      <c r="O51" s="1"/>
      <c r="P51" s="1"/>
      <c r="Q51" s="100"/>
      <c r="R51" s="1"/>
      <c r="S51" s="1"/>
      <c r="T51" s="28"/>
      <c r="U51" s="28"/>
      <c r="V51" s="103"/>
      <c r="W51" s="28"/>
      <c r="X51" s="62"/>
      <c r="Y51" s="112"/>
      <c r="Z51" s="85"/>
      <c r="AA51" s="112"/>
    </row>
    <row r="52" spans="1:27" ht="14.45" customHeight="1" x14ac:dyDescent="0.25">
      <c r="A52" s="28" t="s">
        <v>184</v>
      </c>
      <c r="B52" s="1" t="s">
        <v>143</v>
      </c>
      <c r="C52" s="100" t="s">
        <v>177</v>
      </c>
      <c r="D52" s="100" t="s">
        <v>177</v>
      </c>
      <c r="E52" s="1"/>
      <c r="F52" s="100" t="s">
        <v>177</v>
      </c>
      <c r="G52" s="1"/>
      <c r="H52" s="100" t="s">
        <v>177</v>
      </c>
      <c r="I52" s="100" t="s">
        <v>177</v>
      </c>
      <c r="J52" s="100" t="s">
        <v>177</v>
      </c>
      <c r="K52" s="100" t="s">
        <v>177</v>
      </c>
      <c r="L52" s="100" t="s">
        <v>177</v>
      </c>
      <c r="M52" s="100"/>
      <c r="N52" s="28"/>
      <c r="O52" s="1"/>
      <c r="P52" s="1"/>
      <c r="Q52" s="100"/>
      <c r="R52" s="1"/>
      <c r="S52" s="1"/>
      <c r="T52" s="28"/>
      <c r="U52" s="28"/>
      <c r="V52" s="103"/>
      <c r="W52" s="28"/>
      <c r="X52" s="76"/>
      <c r="Y52" s="112"/>
      <c r="Z52" s="85"/>
      <c r="AA52" s="112"/>
    </row>
    <row r="53" spans="1:27" ht="14.45" customHeight="1" x14ac:dyDescent="0.25">
      <c r="A53" s="28" t="s">
        <v>186</v>
      </c>
      <c r="B53" s="1" t="s">
        <v>474</v>
      </c>
      <c r="C53" s="100" t="s">
        <v>177</v>
      </c>
      <c r="D53" s="100"/>
      <c r="E53" s="100"/>
      <c r="F53" s="100"/>
      <c r="G53" s="4"/>
      <c r="H53" s="100"/>
      <c r="I53" s="100"/>
      <c r="J53" s="100"/>
      <c r="K53" s="77"/>
      <c r="L53" s="100"/>
      <c r="M53" s="100"/>
      <c r="N53" s="28"/>
      <c r="O53" s="1"/>
      <c r="P53" s="1"/>
      <c r="Q53" s="100"/>
      <c r="R53" s="1"/>
      <c r="S53" s="1"/>
      <c r="T53" s="28"/>
      <c r="U53" s="28"/>
      <c r="V53" s="103"/>
      <c r="W53" s="28"/>
      <c r="X53" s="62"/>
      <c r="Y53" s="112"/>
      <c r="Z53" s="85"/>
      <c r="AA53" s="112"/>
    </row>
    <row r="54" spans="1:27" ht="14.45" customHeight="1" x14ac:dyDescent="0.25">
      <c r="A54" s="28" t="s">
        <v>188</v>
      </c>
      <c r="B54" s="1" t="s">
        <v>480</v>
      </c>
      <c r="C54" s="100" t="s">
        <v>177</v>
      </c>
      <c r="D54" s="100"/>
      <c r="E54" s="100"/>
      <c r="F54" s="100"/>
      <c r="G54" s="4"/>
      <c r="H54" s="100"/>
      <c r="I54" s="100"/>
      <c r="J54" s="100"/>
      <c r="K54" s="77"/>
      <c r="L54" s="100"/>
      <c r="M54" s="100"/>
      <c r="N54" s="28"/>
      <c r="O54" s="1"/>
      <c r="P54" s="1"/>
      <c r="Q54" s="100"/>
      <c r="R54" s="1"/>
      <c r="S54" s="1"/>
      <c r="T54" s="28"/>
      <c r="U54" s="28"/>
      <c r="V54" s="103"/>
      <c r="W54" s="28"/>
      <c r="X54" s="62"/>
      <c r="Y54" s="112"/>
      <c r="Z54" s="85"/>
      <c r="AA54" s="112"/>
    </row>
    <row r="55" spans="1:27" ht="14.45" customHeight="1" x14ac:dyDescent="0.25"/>
    <row r="56" spans="1:27" ht="14.45" customHeight="1" x14ac:dyDescent="0.25">
      <c r="A56" s="28" t="s">
        <v>190</v>
      </c>
      <c r="B56" s="1" t="s">
        <v>189</v>
      </c>
      <c r="C56" s="1"/>
      <c r="D56" s="1"/>
      <c r="E56" s="1"/>
      <c r="F56" s="1"/>
      <c r="G56" s="1"/>
      <c r="H56" s="1"/>
      <c r="I56" s="1"/>
      <c r="J56" s="1"/>
      <c r="K56" s="76"/>
      <c r="L56" s="1"/>
      <c r="M56" s="28"/>
      <c r="N56" s="28"/>
      <c r="O56" s="28"/>
      <c r="P56" s="1"/>
      <c r="Q56" s="1"/>
      <c r="R56" s="1"/>
      <c r="S56" s="1"/>
      <c r="T56" s="28"/>
      <c r="U56" s="28"/>
      <c r="V56" s="103"/>
      <c r="W56" s="28"/>
      <c r="X56" s="62"/>
      <c r="Y56" s="112"/>
      <c r="Z56" s="85">
        <v>2164</v>
      </c>
      <c r="AA56" s="112"/>
    </row>
    <row r="57" spans="1:27" ht="14.45" customHeight="1" x14ac:dyDescent="0.25">
      <c r="A57" s="28" t="s">
        <v>191</v>
      </c>
      <c r="B57" s="1" t="s">
        <v>56</v>
      </c>
      <c r="C57" s="1"/>
      <c r="D57" s="1"/>
      <c r="E57" s="1"/>
      <c r="F57" s="1"/>
      <c r="G57" s="1"/>
      <c r="H57" s="1"/>
      <c r="I57" s="1"/>
      <c r="J57" s="1"/>
      <c r="K57" s="76"/>
      <c r="L57" s="1"/>
      <c r="M57" s="28"/>
      <c r="N57" s="28"/>
      <c r="O57" s="28"/>
      <c r="P57" s="1"/>
      <c r="Q57" s="1"/>
      <c r="R57" s="1"/>
      <c r="S57" s="1"/>
      <c r="T57" s="28"/>
      <c r="U57" s="28"/>
      <c r="V57" s="28"/>
      <c r="W57" s="28">
        <v>2158</v>
      </c>
      <c r="X57" s="62"/>
      <c r="Y57" s="112"/>
      <c r="Z57" s="112"/>
      <c r="AA57" s="112"/>
    </row>
    <row r="58" spans="1:27" ht="14.45" customHeight="1" x14ac:dyDescent="0.25">
      <c r="A58" s="28" t="s">
        <v>192</v>
      </c>
      <c r="B58" s="1" t="s">
        <v>46</v>
      </c>
      <c r="C58" s="1"/>
      <c r="D58" s="1"/>
      <c r="E58" s="1"/>
      <c r="F58" s="1"/>
      <c r="G58" s="1"/>
      <c r="H58" s="1"/>
      <c r="I58" s="1"/>
      <c r="J58" s="1"/>
      <c r="K58" s="76"/>
      <c r="L58" s="1"/>
      <c r="M58" s="28"/>
      <c r="N58" s="28"/>
      <c r="O58" s="28"/>
      <c r="P58" s="1"/>
      <c r="Q58" s="1"/>
      <c r="R58" s="1"/>
      <c r="S58" s="1"/>
      <c r="T58" s="28"/>
      <c r="U58" s="28"/>
      <c r="V58" s="28"/>
      <c r="W58" s="28"/>
      <c r="X58" s="62"/>
      <c r="Y58" s="85">
        <v>2154</v>
      </c>
      <c r="Z58" s="112"/>
      <c r="AA58" s="112"/>
    </row>
    <row r="59" spans="1:27" ht="14.45" customHeight="1" x14ac:dyDescent="0.25">
      <c r="A59" s="28" t="s">
        <v>194</v>
      </c>
      <c r="B59" s="1" t="s">
        <v>193</v>
      </c>
      <c r="C59" s="1"/>
      <c r="D59" s="1"/>
      <c r="E59" s="1"/>
      <c r="F59" s="1"/>
      <c r="G59" s="1"/>
      <c r="H59" s="1"/>
      <c r="I59" s="1"/>
      <c r="J59" s="1"/>
      <c r="K59" s="76"/>
      <c r="L59" s="1"/>
      <c r="M59" s="28"/>
      <c r="N59" s="28"/>
      <c r="O59" s="28"/>
      <c r="P59" s="1"/>
      <c r="Q59" s="1"/>
      <c r="R59" s="1"/>
      <c r="S59" s="1"/>
      <c r="T59" s="28"/>
      <c r="U59" s="28"/>
      <c r="V59" s="28"/>
      <c r="W59" s="28"/>
      <c r="X59" s="62"/>
      <c r="Y59" s="112"/>
      <c r="Z59" s="112"/>
      <c r="AA59" s="85">
        <v>2125</v>
      </c>
    </row>
    <row r="60" spans="1:27" ht="14.45" customHeight="1" x14ac:dyDescent="0.25">
      <c r="A60" s="28" t="s">
        <v>195</v>
      </c>
      <c r="B60" s="1" t="s">
        <v>164</v>
      </c>
      <c r="C60" s="1"/>
      <c r="D60" s="1"/>
      <c r="E60" s="1"/>
      <c r="F60" s="1"/>
      <c r="G60" s="1"/>
      <c r="H60" s="1"/>
      <c r="I60" s="1">
        <v>2102</v>
      </c>
      <c r="J60" s="4"/>
      <c r="K60" s="77"/>
      <c r="L60" s="4"/>
      <c r="M60" s="78"/>
      <c r="N60" s="78"/>
      <c r="O60" s="78"/>
      <c r="P60" s="4"/>
      <c r="Q60" s="4"/>
      <c r="R60" s="4"/>
      <c r="S60" s="4"/>
      <c r="T60" s="78"/>
      <c r="U60" s="78"/>
      <c r="V60" s="78"/>
      <c r="W60" s="78"/>
      <c r="X60" s="79"/>
      <c r="Y60" s="80"/>
      <c r="Z60" s="80"/>
      <c r="AA60" s="80"/>
    </row>
    <row r="61" spans="1:27" ht="14.45" customHeight="1" x14ac:dyDescent="0.25">
      <c r="A61" s="28" t="s">
        <v>197</v>
      </c>
      <c r="B61" s="1" t="s">
        <v>57</v>
      </c>
      <c r="C61" s="1"/>
      <c r="D61" s="1"/>
      <c r="E61" s="1"/>
      <c r="F61" s="1"/>
      <c r="G61" s="1"/>
      <c r="H61" s="1"/>
      <c r="I61" s="1"/>
      <c r="J61" s="1"/>
      <c r="K61" s="76"/>
      <c r="L61" s="1"/>
      <c r="M61" s="28"/>
      <c r="N61" s="28"/>
      <c r="O61" s="28"/>
      <c r="P61" s="83">
        <v>2069</v>
      </c>
      <c r="Q61" s="83">
        <v>1959</v>
      </c>
      <c r="R61" s="1"/>
      <c r="S61" s="83">
        <v>1929</v>
      </c>
      <c r="T61" s="28">
        <v>1758</v>
      </c>
      <c r="U61" s="28">
        <v>1764</v>
      </c>
      <c r="V61" s="82">
        <v>1775</v>
      </c>
      <c r="W61" s="28">
        <v>1726</v>
      </c>
      <c r="X61" s="62"/>
      <c r="Y61" s="112"/>
      <c r="Z61" s="112"/>
      <c r="AA61" s="112"/>
    </row>
    <row r="62" spans="1:27" ht="14.45" customHeight="1" x14ac:dyDescent="0.25">
      <c r="A62" s="28" t="s">
        <v>198</v>
      </c>
      <c r="B62" s="4" t="s">
        <v>196</v>
      </c>
      <c r="C62" s="4"/>
      <c r="D62" s="4"/>
      <c r="E62" s="4"/>
      <c r="F62" s="4"/>
      <c r="G62" s="4"/>
      <c r="H62" s="4"/>
      <c r="I62" s="4"/>
      <c r="J62" s="4"/>
      <c r="K62" s="77"/>
      <c r="L62" s="4"/>
      <c r="M62" s="78"/>
      <c r="N62" s="78"/>
      <c r="O62" s="78"/>
      <c r="P62" s="4"/>
      <c r="Q62" s="4"/>
      <c r="R62" s="4"/>
      <c r="S62" s="4"/>
      <c r="T62" s="78"/>
      <c r="U62" s="78"/>
      <c r="V62" s="78"/>
      <c r="W62" s="78"/>
      <c r="X62" s="84"/>
      <c r="Y62" s="85">
        <v>2065</v>
      </c>
      <c r="Z62" s="95"/>
      <c r="AA62" s="95"/>
    </row>
    <row r="63" spans="1:27" ht="14.45" customHeight="1" x14ac:dyDescent="0.25">
      <c r="A63" s="28" t="s">
        <v>199</v>
      </c>
      <c r="B63" s="1" t="s">
        <v>64</v>
      </c>
      <c r="C63" s="1"/>
      <c r="D63" s="1"/>
      <c r="E63" s="1"/>
      <c r="F63" s="1"/>
      <c r="G63" s="1"/>
      <c r="H63" s="1"/>
      <c r="I63" s="1">
        <v>2064</v>
      </c>
      <c r="J63" s="1"/>
      <c r="K63" s="82">
        <v>2164</v>
      </c>
      <c r="L63" s="83">
        <v>1997</v>
      </c>
      <c r="M63" s="82">
        <v>1913</v>
      </c>
      <c r="N63" s="82">
        <v>1875</v>
      </c>
      <c r="O63" s="28">
        <v>1713</v>
      </c>
      <c r="P63" s="1"/>
      <c r="Q63" s="83">
        <v>1776</v>
      </c>
      <c r="R63" s="83">
        <v>1700</v>
      </c>
      <c r="S63" s="1">
        <v>1519</v>
      </c>
      <c r="T63" s="28"/>
      <c r="U63" s="78"/>
      <c r="V63" s="78"/>
      <c r="W63" s="78"/>
      <c r="X63" s="84"/>
      <c r="Y63" s="85"/>
      <c r="Z63" s="85"/>
      <c r="AA63" s="85"/>
    </row>
    <row r="64" spans="1:27" ht="14.45" customHeight="1" x14ac:dyDescent="0.25">
      <c r="A64" s="28" t="s">
        <v>201</v>
      </c>
      <c r="B64" s="1" t="s">
        <v>66</v>
      </c>
      <c r="C64" s="1"/>
      <c r="D64" s="1"/>
      <c r="E64" s="1"/>
      <c r="F64" s="1"/>
      <c r="G64" s="1"/>
      <c r="H64" s="1"/>
      <c r="I64" s="1">
        <v>2059</v>
      </c>
      <c r="J64" s="82">
        <v>2108</v>
      </c>
      <c r="K64" s="82">
        <v>2029</v>
      </c>
      <c r="L64" s="83">
        <v>1871</v>
      </c>
      <c r="M64" s="82">
        <v>1828</v>
      </c>
      <c r="N64" s="82">
        <v>1785</v>
      </c>
      <c r="O64" s="28"/>
      <c r="P64" s="1">
        <v>1498</v>
      </c>
      <c r="Q64" s="83">
        <v>1524</v>
      </c>
      <c r="R64" s="83">
        <v>1500</v>
      </c>
      <c r="S64" s="86">
        <v>1388</v>
      </c>
      <c r="T64" s="87"/>
      <c r="U64" s="87"/>
      <c r="V64" s="87"/>
      <c r="W64" s="87"/>
      <c r="X64" s="79"/>
      <c r="Y64" s="80"/>
      <c r="Z64" s="80"/>
      <c r="AA64" s="80"/>
    </row>
    <row r="65" spans="1:27" ht="14.45" customHeight="1" x14ac:dyDescent="0.25">
      <c r="A65" s="28" t="s">
        <v>202</v>
      </c>
      <c r="B65" s="4" t="s">
        <v>60</v>
      </c>
      <c r="C65" s="4"/>
      <c r="D65" s="4"/>
      <c r="E65" s="4"/>
      <c r="F65" s="4"/>
      <c r="G65" s="4"/>
      <c r="H65" s="4"/>
      <c r="I65" s="4"/>
      <c r="J65" s="4"/>
      <c r="K65" s="77"/>
      <c r="L65" s="4">
        <v>2058</v>
      </c>
      <c r="M65" s="111">
        <v>2154</v>
      </c>
      <c r="N65" s="78"/>
      <c r="O65" s="78"/>
      <c r="P65" s="108">
        <v>2075</v>
      </c>
      <c r="Q65" s="4">
        <v>1857</v>
      </c>
      <c r="R65" s="4"/>
      <c r="S65" s="108">
        <v>1908</v>
      </c>
      <c r="T65" s="111">
        <v>1674</v>
      </c>
      <c r="U65" s="111">
        <v>1639</v>
      </c>
      <c r="V65" s="78">
        <v>1569</v>
      </c>
      <c r="W65" s="28"/>
      <c r="X65" s="62"/>
      <c r="Y65" s="112"/>
      <c r="Z65" s="112"/>
      <c r="AA65" s="112"/>
    </row>
    <row r="66" spans="1:27" ht="14.45" customHeight="1" x14ac:dyDescent="0.25">
      <c r="A66" s="28" t="s">
        <v>204</v>
      </c>
      <c r="B66" s="4" t="s">
        <v>27</v>
      </c>
      <c r="C66" s="4"/>
      <c r="D66" s="4"/>
      <c r="E66" s="4"/>
      <c r="F66" s="4"/>
      <c r="G66" s="4"/>
      <c r="H66" s="4"/>
      <c r="I66" s="4"/>
      <c r="J66" s="4"/>
      <c r="K66" s="77">
        <v>2024</v>
      </c>
      <c r="L66" s="4"/>
      <c r="M66" s="78"/>
      <c r="N66" s="78"/>
      <c r="O66" s="78"/>
      <c r="P66" s="4"/>
      <c r="Q66" s="4">
        <v>2034</v>
      </c>
      <c r="R66" s="4"/>
      <c r="S66" s="4"/>
      <c r="T66" s="78"/>
      <c r="U66" s="78">
        <v>2066</v>
      </c>
      <c r="V66" s="78">
        <v>2067</v>
      </c>
      <c r="W66" s="78"/>
      <c r="X66" s="84"/>
      <c r="Y66" s="95"/>
      <c r="Z66" s="85">
        <v>2079</v>
      </c>
      <c r="AA66" s="85">
        <v>2046</v>
      </c>
    </row>
    <row r="67" spans="1:27" ht="14.45" customHeight="1" x14ac:dyDescent="0.25">
      <c r="A67" s="28" t="s">
        <v>205</v>
      </c>
      <c r="B67" s="1" t="s">
        <v>203</v>
      </c>
      <c r="C67" s="1"/>
      <c r="D67" s="1"/>
      <c r="E67" s="1"/>
      <c r="F67" s="1"/>
      <c r="G67" s="1"/>
      <c r="H67" s="1"/>
      <c r="I67" s="1"/>
      <c r="J67" s="1"/>
      <c r="K67" s="76"/>
      <c r="L67" s="1"/>
      <c r="M67" s="28"/>
      <c r="N67" s="28"/>
      <c r="O67" s="28"/>
      <c r="P67" s="1"/>
      <c r="Q67" s="1"/>
      <c r="R67" s="1"/>
      <c r="S67" s="1"/>
      <c r="T67" s="28"/>
      <c r="U67" s="28"/>
      <c r="V67" s="28"/>
      <c r="W67" s="28"/>
      <c r="X67" s="62"/>
      <c r="Y67" s="112"/>
      <c r="Z67" s="85">
        <v>2009</v>
      </c>
      <c r="AA67" s="112"/>
    </row>
    <row r="68" spans="1:27" ht="14.45" customHeight="1" x14ac:dyDescent="0.25">
      <c r="A68" s="28" t="s">
        <v>207</v>
      </c>
      <c r="B68" s="1" t="s">
        <v>26</v>
      </c>
      <c r="C68" s="1"/>
      <c r="D68" s="1"/>
      <c r="E68" s="1"/>
      <c r="F68" s="1">
        <v>2000</v>
      </c>
      <c r="G68" s="1"/>
      <c r="H68" s="1"/>
      <c r="I68" s="1"/>
      <c r="J68" s="1"/>
      <c r="K68" s="76"/>
      <c r="L68" s="1"/>
      <c r="M68" s="28"/>
      <c r="N68" s="28">
        <v>2055</v>
      </c>
      <c r="O68" s="28">
        <v>2079</v>
      </c>
      <c r="P68" s="1"/>
      <c r="Q68" s="1"/>
      <c r="R68" s="1"/>
      <c r="S68" s="1"/>
      <c r="T68" s="28"/>
      <c r="U68" s="28">
        <v>2124</v>
      </c>
      <c r="V68" s="28"/>
      <c r="W68" s="28"/>
      <c r="X68" s="62"/>
      <c r="Y68" s="112"/>
      <c r="Z68" s="112"/>
      <c r="AA68" s="85">
        <v>2111</v>
      </c>
    </row>
    <row r="69" spans="1:27" ht="14.45" customHeight="1" x14ac:dyDescent="0.25">
      <c r="A69" s="28" t="s">
        <v>209</v>
      </c>
      <c r="B69" s="4" t="s">
        <v>52</v>
      </c>
      <c r="C69" s="4"/>
      <c r="D69" s="4"/>
      <c r="E69" s="4"/>
      <c r="F69" s="4"/>
      <c r="G69" s="4"/>
      <c r="H69" s="4"/>
      <c r="I69" s="4"/>
      <c r="J69" s="4"/>
      <c r="K69" s="77"/>
      <c r="L69" s="4"/>
      <c r="M69" s="78"/>
      <c r="N69" s="78"/>
      <c r="O69" s="78"/>
      <c r="P69" s="4">
        <v>1969</v>
      </c>
      <c r="Q69" s="4"/>
      <c r="R69" s="4"/>
      <c r="S69" s="4"/>
      <c r="T69" s="78"/>
      <c r="U69" s="78"/>
      <c r="V69" s="78"/>
      <c r="W69" s="78">
        <v>1991</v>
      </c>
      <c r="X69" s="84"/>
      <c r="Y69" s="115">
        <v>2072</v>
      </c>
      <c r="Z69" s="115"/>
      <c r="AA69" s="115"/>
    </row>
    <row r="70" spans="1:27" ht="14.45" customHeight="1" x14ac:dyDescent="0.25">
      <c r="A70" s="28" t="s">
        <v>211</v>
      </c>
      <c r="B70" s="1" t="s">
        <v>206</v>
      </c>
      <c r="C70" s="1"/>
      <c r="D70" s="1"/>
      <c r="E70" s="1"/>
      <c r="F70" s="1"/>
      <c r="G70" s="1"/>
      <c r="H70" s="1"/>
      <c r="I70" s="1"/>
      <c r="J70" s="1"/>
      <c r="K70" s="76"/>
      <c r="L70" s="1"/>
      <c r="M70" s="28"/>
      <c r="N70" s="28"/>
      <c r="O70" s="28"/>
      <c r="P70" s="1"/>
      <c r="Q70" s="1"/>
      <c r="R70" s="1"/>
      <c r="S70" s="1"/>
      <c r="T70" s="28"/>
      <c r="U70" s="28"/>
      <c r="V70" s="28"/>
      <c r="W70" s="28">
        <v>1968</v>
      </c>
      <c r="X70" s="62"/>
      <c r="Y70" s="112"/>
      <c r="Z70" s="95"/>
      <c r="AA70" s="95"/>
    </row>
    <row r="71" spans="1:27" ht="14.45" customHeight="1" x14ac:dyDescent="0.25">
      <c r="A71" s="28" t="s">
        <v>213</v>
      </c>
      <c r="B71" s="4" t="s">
        <v>208</v>
      </c>
      <c r="C71" s="4"/>
      <c r="D71" s="4"/>
      <c r="E71" s="4"/>
      <c r="F71" s="4"/>
      <c r="G71" s="4"/>
      <c r="H71" s="4"/>
      <c r="I71" s="4"/>
      <c r="J71" s="4"/>
      <c r="K71" s="77"/>
      <c r="L71" s="4"/>
      <c r="M71" s="78"/>
      <c r="N71" s="78"/>
      <c r="O71" s="78"/>
      <c r="P71" s="4"/>
      <c r="Q71" s="4"/>
      <c r="R71" s="4"/>
      <c r="S71" s="4"/>
      <c r="T71" s="78"/>
      <c r="U71" s="78"/>
      <c r="V71" s="78"/>
      <c r="W71" s="78"/>
      <c r="X71" s="84"/>
      <c r="Y71" s="85">
        <v>1962</v>
      </c>
      <c r="Z71" s="80"/>
      <c r="AA71" s="80"/>
    </row>
    <row r="72" spans="1:27" ht="14.45" customHeight="1" x14ac:dyDescent="0.25">
      <c r="A72" s="28" t="s">
        <v>215</v>
      </c>
      <c r="B72" s="1" t="s">
        <v>109</v>
      </c>
      <c r="C72" s="1"/>
      <c r="D72" s="1"/>
      <c r="E72" s="146">
        <v>1951</v>
      </c>
      <c r="F72" s="1">
        <v>1591</v>
      </c>
      <c r="G72" s="1">
        <v>1556</v>
      </c>
      <c r="H72" s="1">
        <v>1520</v>
      </c>
      <c r="I72" s="83">
        <v>1668</v>
      </c>
      <c r="J72" s="76">
        <v>1309</v>
      </c>
      <c r="K72" s="1">
        <v>1379</v>
      </c>
      <c r="L72" s="28"/>
      <c r="M72" s="28"/>
      <c r="N72" s="28"/>
      <c r="O72" s="1"/>
      <c r="P72" s="1"/>
      <c r="Q72" s="1"/>
      <c r="R72" s="1"/>
      <c r="S72" s="1"/>
      <c r="T72" s="1"/>
      <c r="U72" s="1"/>
      <c r="V72" s="1"/>
      <c r="W72" s="34"/>
      <c r="X72" s="97"/>
      <c r="Y72" s="97"/>
      <c r="Z72" s="97"/>
      <c r="AA72" s="80"/>
    </row>
    <row r="73" spans="1:27" ht="14.45" customHeight="1" x14ac:dyDescent="0.25">
      <c r="A73" s="28" t="s">
        <v>217</v>
      </c>
      <c r="B73" s="4" t="s">
        <v>210</v>
      </c>
      <c r="C73" s="4"/>
      <c r="D73" s="4"/>
      <c r="E73" s="4"/>
      <c r="F73" s="4"/>
      <c r="G73" s="4"/>
      <c r="H73" s="4"/>
      <c r="I73" s="4"/>
      <c r="J73" s="4"/>
      <c r="K73" s="77"/>
      <c r="L73" s="4"/>
      <c r="M73" s="78"/>
      <c r="N73" s="78"/>
      <c r="O73" s="78"/>
      <c r="P73" s="4"/>
      <c r="Q73" s="4"/>
      <c r="R73" s="4"/>
      <c r="S73" s="4"/>
      <c r="T73" s="78"/>
      <c r="U73" s="78"/>
      <c r="V73" s="78"/>
      <c r="W73" s="78"/>
      <c r="X73" s="84"/>
      <c r="Y73" s="85">
        <v>1940</v>
      </c>
      <c r="Z73" s="85">
        <v>1918</v>
      </c>
      <c r="AA73" s="85">
        <v>1899</v>
      </c>
    </row>
    <row r="74" spans="1:27" ht="14.45" customHeight="1" x14ac:dyDescent="0.25">
      <c r="A74" s="28" t="s">
        <v>218</v>
      </c>
      <c r="B74" s="1" t="s">
        <v>356</v>
      </c>
      <c r="C74" s="1"/>
      <c r="D74" s="83">
        <v>1929</v>
      </c>
      <c r="E74" s="1">
        <v>1600</v>
      </c>
      <c r="F74" s="1"/>
      <c r="G74" s="1"/>
      <c r="H74" s="1"/>
      <c r="I74" s="1"/>
      <c r="J74" s="1"/>
      <c r="K74" s="1"/>
      <c r="L74" s="1"/>
      <c r="M74" s="28"/>
      <c r="N74" s="28"/>
      <c r="O74" s="28"/>
      <c r="P74" s="1"/>
      <c r="Q74" s="1"/>
      <c r="R74" s="1"/>
      <c r="S74" s="1"/>
      <c r="T74" s="1"/>
      <c r="U74" s="1"/>
      <c r="V74" s="1"/>
      <c r="W74" s="1"/>
      <c r="Y74" s="85"/>
      <c r="Z74" s="97"/>
      <c r="AA74" s="97"/>
    </row>
    <row r="75" spans="1:27" ht="14.45" customHeight="1" x14ac:dyDescent="0.25">
      <c r="A75" s="28" t="s">
        <v>219</v>
      </c>
      <c r="B75" s="1" t="s">
        <v>212</v>
      </c>
      <c r="C75" s="1"/>
      <c r="D75" s="1"/>
      <c r="E75" s="1"/>
      <c r="F75" s="1"/>
      <c r="G75" s="1"/>
      <c r="H75" s="1"/>
      <c r="I75" s="1"/>
      <c r="J75" s="1"/>
      <c r="K75" s="76"/>
      <c r="L75" s="1"/>
      <c r="M75" s="28"/>
      <c r="N75" s="28"/>
      <c r="O75" s="28"/>
      <c r="P75" s="1"/>
      <c r="Q75" s="1"/>
      <c r="R75" s="1"/>
      <c r="S75" s="1">
        <v>1927</v>
      </c>
      <c r="T75" s="28"/>
      <c r="U75" s="28"/>
      <c r="V75" s="28"/>
      <c r="W75" s="28"/>
      <c r="X75" s="62"/>
      <c r="Y75" s="112"/>
      <c r="Z75" s="85">
        <v>1999</v>
      </c>
      <c r="AA75" s="112"/>
    </row>
    <row r="76" spans="1:27" ht="14.45" customHeight="1" x14ac:dyDescent="0.25">
      <c r="A76" s="28" t="s">
        <v>221</v>
      </c>
      <c r="B76" s="1" t="s">
        <v>200</v>
      </c>
      <c r="C76" s="1"/>
      <c r="D76" s="1"/>
      <c r="E76" s="1"/>
      <c r="F76" s="1"/>
      <c r="G76" s="1">
        <v>1910</v>
      </c>
      <c r="H76" s="1"/>
      <c r="I76" s="1"/>
      <c r="J76" s="1"/>
      <c r="K76" s="76">
        <v>2035</v>
      </c>
      <c r="L76" s="1"/>
      <c r="M76" s="28"/>
      <c r="N76" s="28"/>
      <c r="O76" s="87"/>
      <c r="P76" s="88"/>
      <c r="Q76" s="88"/>
      <c r="R76" s="1"/>
      <c r="S76" s="103"/>
      <c r="T76" s="1"/>
      <c r="U76" s="1"/>
      <c r="V76" s="1"/>
      <c r="W76" s="1"/>
      <c r="Y76" s="97"/>
      <c r="Z76" s="97"/>
      <c r="AA76" s="97"/>
    </row>
    <row r="77" spans="1:27" ht="14.45" customHeight="1" x14ac:dyDescent="0.25">
      <c r="A77" s="28" t="s">
        <v>223</v>
      </c>
      <c r="B77" s="1" t="s">
        <v>214</v>
      </c>
      <c r="C77" s="1"/>
      <c r="D77" s="1"/>
      <c r="E77" s="1"/>
      <c r="F77" s="1"/>
      <c r="G77" s="1"/>
      <c r="H77" s="1"/>
      <c r="I77" s="1"/>
      <c r="J77" s="1"/>
      <c r="K77" s="76"/>
      <c r="L77" s="1"/>
      <c r="M77" s="28"/>
      <c r="N77" s="28"/>
      <c r="O77" s="28"/>
      <c r="P77" s="1"/>
      <c r="Q77" s="1">
        <v>1904</v>
      </c>
      <c r="R77" s="1"/>
      <c r="S77" s="1"/>
      <c r="T77" s="28"/>
      <c r="U77" s="28"/>
      <c r="V77" s="28"/>
      <c r="W77" s="28"/>
      <c r="X77" s="62"/>
      <c r="Y77" s="112"/>
      <c r="Z77" s="85">
        <v>2040</v>
      </c>
      <c r="AA77" s="112"/>
    </row>
    <row r="78" spans="1:27" ht="14.45" customHeight="1" x14ac:dyDescent="0.25">
      <c r="A78" s="28" t="s">
        <v>225</v>
      </c>
      <c r="B78" s="4" t="s">
        <v>216</v>
      </c>
      <c r="C78" s="4"/>
      <c r="D78" s="4"/>
      <c r="E78" s="4"/>
      <c r="F78" s="4"/>
      <c r="G78" s="4"/>
      <c r="H78" s="4"/>
      <c r="I78" s="4"/>
      <c r="J78" s="4">
        <v>1902</v>
      </c>
      <c r="K78" s="76"/>
      <c r="L78" s="1"/>
      <c r="M78" s="28"/>
      <c r="N78" s="28"/>
      <c r="O78" s="28"/>
      <c r="P78" s="1"/>
      <c r="Q78" s="1"/>
      <c r="R78" s="1"/>
      <c r="S78" s="1"/>
      <c r="T78" s="28"/>
      <c r="U78" s="28"/>
      <c r="V78" s="28"/>
      <c r="W78" s="28"/>
      <c r="X78" s="62"/>
      <c r="Y78" s="112"/>
      <c r="Z78" s="85"/>
      <c r="AA78" s="112"/>
    </row>
    <row r="79" spans="1:27" ht="14.45" customHeight="1" x14ac:dyDescent="0.25">
      <c r="A79" s="28" t="s">
        <v>227</v>
      </c>
      <c r="B79" s="1" t="s">
        <v>92</v>
      </c>
      <c r="C79" s="1"/>
      <c r="D79" s="1"/>
      <c r="E79" s="1"/>
      <c r="F79" s="1"/>
      <c r="G79" s="1"/>
      <c r="H79" s="1"/>
      <c r="I79" s="1"/>
      <c r="J79" s="1"/>
      <c r="K79" s="76"/>
      <c r="L79" s="1"/>
      <c r="M79" s="28"/>
      <c r="N79" s="82">
        <v>1854</v>
      </c>
      <c r="O79" s="28">
        <v>1674</v>
      </c>
      <c r="P79" s="1"/>
      <c r="Q79" s="4"/>
      <c r="R79" s="4"/>
      <c r="S79" s="4"/>
      <c r="T79" s="1"/>
      <c r="U79" s="1"/>
      <c r="V79" s="1"/>
      <c r="W79" s="1"/>
      <c r="Y79" s="97"/>
      <c r="Z79" s="97"/>
      <c r="AA79" s="97"/>
    </row>
    <row r="80" spans="1:27" ht="14.45" customHeight="1" x14ac:dyDescent="0.25">
      <c r="A80" s="28" t="s">
        <v>229</v>
      </c>
      <c r="B80" s="1" t="s">
        <v>103</v>
      </c>
      <c r="C80" s="1"/>
      <c r="D80" s="1"/>
      <c r="E80" s="1"/>
      <c r="F80" s="1"/>
      <c r="G80" s="1"/>
      <c r="H80" s="1"/>
      <c r="I80" s="1"/>
      <c r="J80" s="1"/>
      <c r="K80" s="76"/>
      <c r="L80" s="1"/>
      <c r="M80" s="28"/>
      <c r="N80" s="28">
        <v>1842</v>
      </c>
      <c r="O80" s="28"/>
      <c r="P80" s="1"/>
      <c r="Q80" s="1"/>
      <c r="R80" s="1"/>
      <c r="S80" s="1"/>
      <c r="T80" s="1"/>
      <c r="U80" s="1"/>
      <c r="V80" s="1"/>
      <c r="W80" s="1"/>
      <c r="Y80" s="94"/>
      <c r="Z80" s="94"/>
      <c r="AA80" s="94"/>
    </row>
    <row r="81" spans="1:27" ht="14.45" customHeight="1" x14ac:dyDescent="0.25">
      <c r="A81" s="28" t="s">
        <v>231</v>
      </c>
      <c r="B81" s="1" t="s">
        <v>220</v>
      </c>
      <c r="C81" s="1"/>
      <c r="D81" s="1"/>
      <c r="E81" s="1"/>
      <c r="F81" s="1"/>
      <c r="G81" s="1"/>
      <c r="H81" s="1"/>
      <c r="I81" s="1"/>
      <c r="J81" s="1"/>
      <c r="K81" s="76"/>
      <c r="L81" s="1"/>
      <c r="M81" s="28"/>
      <c r="N81" s="28"/>
      <c r="O81" s="28"/>
      <c r="P81" s="1"/>
      <c r="Q81" s="1"/>
      <c r="R81" s="1"/>
      <c r="S81" s="1"/>
      <c r="T81" s="28"/>
      <c r="U81" s="28"/>
      <c r="V81" s="28"/>
      <c r="W81" s="28"/>
      <c r="X81" s="62"/>
      <c r="Y81" s="85">
        <v>1832</v>
      </c>
      <c r="Z81" s="85">
        <v>1648</v>
      </c>
      <c r="AA81" s="80"/>
    </row>
    <row r="82" spans="1:27" ht="14.45" customHeight="1" x14ac:dyDescent="0.25">
      <c r="A82" s="28" t="s">
        <v>232</v>
      </c>
      <c r="B82" s="4" t="s">
        <v>94</v>
      </c>
      <c r="C82" s="4"/>
      <c r="D82" s="4"/>
      <c r="E82" s="4"/>
      <c r="F82" s="4"/>
      <c r="G82" s="4"/>
      <c r="H82" s="108">
        <v>1830</v>
      </c>
      <c r="I82" s="4">
        <v>1792</v>
      </c>
      <c r="J82" s="4"/>
      <c r="K82" s="77">
        <v>1788</v>
      </c>
      <c r="L82" s="4"/>
      <c r="M82" s="78"/>
      <c r="N82" s="78">
        <v>1726</v>
      </c>
      <c r="O82" s="82">
        <v>1814</v>
      </c>
      <c r="P82" s="4">
        <v>1578</v>
      </c>
      <c r="Q82" s="88"/>
      <c r="R82" s="88"/>
      <c r="S82" s="88"/>
      <c r="T82" s="1"/>
      <c r="U82" s="1"/>
      <c r="V82" s="1"/>
      <c r="W82" s="1"/>
      <c r="Y82" s="97"/>
      <c r="Z82" s="97"/>
      <c r="AA82" s="97"/>
    </row>
    <row r="83" spans="1:27" ht="14.45" customHeight="1" x14ac:dyDescent="0.25">
      <c r="A83" s="28" t="s">
        <v>233</v>
      </c>
      <c r="B83" s="4" t="s">
        <v>29</v>
      </c>
      <c r="C83" s="4"/>
      <c r="D83" s="4"/>
      <c r="E83" s="4"/>
      <c r="F83" s="4"/>
      <c r="G83" s="4"/>
      <c r="H83" s="4"/>
      <c r="I83" s="4">
        <v>1824</v>
      </c>
      <c r="J83" s="4"/>
      <c r="K83" s="77">
        <v>1809</v>
      </c>
      <c r="L83" s="4"/>
      <c r="M83" s="78">
        <v>1770</v>
      </c>
      <c r="N83" s="78"/>
      <c r="O83" s="78">
        <v>1809</v>
      </c>
      <c r="P83" s="4"/>
      <c r="Q83" s="4">
        <v>1818</v>
      </c>
      <c r="R83" s="4">
        <v>1883</v>
      </c>
      <c r="S83" s="4">
        <v>1870</v>
      </c>
      <c r="T83" s="78">
        <v>1909</v>
      </c>
      <c r="U83" s="78">
        <v>1913</v>
      </c>
      <c r="V83" s="78"/>
      <c r="W83" s="78"/>
      <c r="X83" s="84"/>
      <c r="Y83" s="95"/>
      <c r="Z83" s="85">
        <v>1983</v>
      </c>
      <c r="AA83" s="85">
        <v>1994</v>
      </c>
    </row>
    <row r="84" spans="1:27" ht="14.45" customHeight="1" x14ac:dyDescent="0.25">
      <c r="A84" s="28" t="s">
        <v>235</v>
      </c>
      <c r="B84" s="1" t="s">
        <v>222</v>
      </c>
      <c r="C84" s="1"/>
      <c r="D84" s="1"/>
      <c r="E84" s="1"/>
      <c r="F84" s="1"/>
      <c r="G84" s="1"/>
      <c r="H84" s="1"/>
      <c r="I84" s="1"/>
      <c r="J84" s="1"/>
      <c r="K84" s="76"/>
      <c r="L84" s="1"/>
      <c r="M84" s="28"/>
      <c r="N84" s="28"/>
      <c r="O84" s="28"/>
      <c r="P84" s="1"/>
      <c r="Q84" s="1"/>
      <c r="R84" s="1">
        <v>1780</v>
      </c>
      <c r="S84" s="1"/>
      <c r="T84" s="1"/>
      <c r="U84" s="1"/>
      <c r="V84" s="1"/>
      <c r="W84" s="1"/>
      <c r="Y84" s="85" t="s">
        <v>172</v>
      </c>
      <c r="Z84" s="97"/>
      <c r="AA84" s="97"/>
    </row>
    <row r="85" spans="1:27" ht="14.45" customHeight="1" x14ac:dyDescent="0.25">
      <c r="A85" s="28" t="s">
        <v>237</v>
      </c>
      <c r="B85" s="4" t="s">
        <v>228</v>
      </c>
      <c r="C85" s="4"/>
      <c r="D85" s="4"/>
      <c r="E85" s="4"/>
      <c r="F85" s="147">
        <v>1768</v>
      </c>
      <c r="G85" s="4"/>
      <c r="H85" s="4"/>
      <c r="I85" s="4"/>
      <c r="J85" s="4"/>
      <c r="K85" s="77"/>
      <c r="L85" s="4"/>
      <c r="M85" s="78"/>
      <c r="N85" s="78"/>
      <c r="O85" s="78"/>
      <c r="P85" s="4"/>
      <c r="Q85" s="4"/>
      <c r="R85" s="4"/>
      <c r="S85" s="4"/>
      <c r="T85" s="78"/>
      <c r="U85" s="78"/>
      <c r="V85" s="78"/>
      <c r="W85" s="78"/>
      <c r="X85" s="84"/>
      <c r="Y85" s="95"/>
      <c r="Z85" s="85">
        <v>1754</v>
      </c>
      <c r="AA85" s="85">
        <v>1835</v>
      </c>
    </row>
    <row r="86" spans="1:27" ht="14.45" customHeight="1" x14ac:dyDescent="0.25">
      <c r="A86" s="28" t="s">
        <v>239</v>
      </c>
      <c r="B86" s="116" t="s">
        <v>224</v>
      </c>
      <c r="C86" s="116"/>
      <c r="D86" s="116"/>
      <c r="E86" s="116"/>
      <c r="F86" s="116"/>
      <c r="G86" s="116"/>
      <c r="H86" s="116"/>
      <c r="I86" s="116"/>
      <c r="J86" s="116"/>
      <c r="K86" s="76"/>
      <c r="L86" s="117">
        <v>1763</v>
      </c>
      <c r="M86" s="28">
        <v>1649</v>
      </c>
      <c r="N86" s="28"/>
      <c r="O86" s="28"/>
      <c r="P86" s="1"/>
      <c r="Q86" s="1"/>
      <c r="R86" s="1"/>
      <c r="S86" s="1"/>
      <c r="T86" s="1"/>
      <c r="U86" s="1"/>
      <c r="V86" s="1"/>
      <c r="W86" s="1"/>
      <c r="Y86" s="97"/>
      <c r="Z86" s="97"/>
      <c r="AA86" s="97"/>
    </row>
    <row r="87" spans="1:27" ht="14.45" customHeight="1" x14ac:dyDescent="0.25">
      <c r="A87" s="28" t="s">
        <v>241</v>
      </c>
      <c r="B87" s="1" t="s">
        <v>226</v>
      </c>
      <c r="C87" s="1"/>
      <c r="D87" s="1"/>
      <c r="E87" s="1"/>
      <c r="F87" s="1"/>
      <c r="G87" s="1"/>
      <c r="H87" s="1"/>
      <c r="I87" s="1"/>
      <c r="J87" s="1"/>
      <c r="K87" s="76"/>
      <c r="L87" s="1"/>
      <c r="M87" s="82">
        <v>1763</v>
      </c>
      <c r="N87" s="28"/>
      <c r="O87" s="28"/>
      <c r="P87" s="1"/>
      <c r="Q87" s="1"/>
      <c r="R87" s="1"/>
      <c r="S87" s="1"/>
      <c r="T87" s="28"/>
      <c r="U87" s="28"/>
      <c r="V87" s="28"/>
      <c r="W87" s="28"/>
      <c r="X87" s="62"/>
      <c r="Y87" s="85">
        <v>1699</v>
      </c>
      <c r="Z87" s="85">
        <v>1653</v>
      </c>
      <c r="AA87" s="112"/>
    </row>
    <row r="88" spans="1:27" ht="14.45" customHeight="1" x14ac:dyDescent="0.25">
      <c r="A88" s="28" t="s">
        <v>243</v>
      </c>
      <c r="B88" s="1" t="s">
        <v>230</v>
      </c>
      <c r="C88" s="1"/>
      <c r="D88" s="1"/>
      <c r="E88" s="1"/>
      <c r="F88" s="1"/>
      <c r="G88" s="1"/>
      <c r="H88" s="1"/>
      <c r="I88" s="1"/>
      <c r="J88" s="1"/>
      <c r="K88" s="76"/>
      <c r="L88" s="1"/>
      <c r="M88" s="28"/>
      <c r="N88" s="28"/>
      <c r="O88" s="28">
        <v>1716</v>
      </c>
      <c r="P88" s="1">
        <v>1709</v>
      </c>
      <c r="Q88" s="1"/>
      <c r="R88" s="1"/>
      <c r="S88" s="1"/>
      <c r="T88" s="28">
        <v>1769</v>
      </c>
      <c r="U88" s="28">
        <v>1768</v>
      </c>
      <c r="V88" s="28">
        <v>1785</v>
      </c>
      <c r="W88" s="28">
        <v>1795</v>
      </c>
      <c r="X88" s="62"/>
      <c r="Y88" s="112"/>
      <c r="Z88" s="112"/>
      <c r="AA88" s="112"/>
    </row>
    <row r="89" spans="1:27" ht="14.45" customHeight="1" x14ac:dyDescent="0.25">
      <c r="A89" s="28" t="s">
        <v>245</v>
      </c>
      <c r="B89" s="1" t="s">
        <v>58</v>
      </c>
      <c r="C89" s="1"/>
      <c r="D89" s="1"/>
      <c r="E89" s="1"/>
      <c r="F89" s="1"/>
      <c r="G89" s="1"/>
      <c r="H89" s="1"/>
      <c r="I89" s="1"/>
      <c r="J89" s="1"/>
      <c r="K89" s="76"/>
      <c r="L89" s="1"/>
      <c r="M89" s="28"/>
      <c r="N89" s="28"/>
      <c r="O89" s="28"/>
      <c r="P89" s="1"/>
      <c r="Q89" s="1"/>
      <c r="R89" s="1"/>
      <c r="S89" s="1"/>
      <c r="T89" s="28"/>
      <c r="U89" s="28"/>
      <c r="V89" s="28"/>
      <c r="W89" s="28">
        <v>1714</v>
      </c>
      <c r="X89" s="62"/>
      <c r="Y89" s="112"/>
      <c r="Z89" s="112"/>
      <c r="AA89" s="112"/>
    </row>
    <row r="90" spans="1:27" ht="14.45" customHeight="1" x14ac:dyDescent="0.25">
      <c r="A90" s="28" t="s">
        <v>247</v>
      </c>
      <c r="B90" s="1" t="s">
        <v>65</v>
      </c>
      <c r="C90" s="1"/>
      <c r="D90" s="1"/>
      <c r="E90" s="1">
        <v>1701</v>
      </c>
      <c r="F90" s="1">
        <v>1699</v>
      </c>
      <c r="G90" s="1"/>
      <c r="H90" s="1"/>
      <c r="I90" s="1">
        <v>1677</v>
      </c>
      <c r="J90" s="1">
        <v>1671</v>
      </c>
      <c r="K90" s="76">
        <v>1680</v>
      </c>
      <c r="L90" s="1">
        <v>1687</v>
      </c>
      <c r="M90" s="28">
        <v>1716</v>
      </c>
      <c r="N90" s="28"/>
      <c r="O90" s="82">
        <v>1765</v>
      </c>
      <c r="P90" s="1">
        <v>1722</v>
      </c>
      <c r="Q90" s="83">
        <v>1747</v>
      </c>
      <c r="R90" s="1">
        <v>1590</v>
      </c>
      <c r="S90" s="100" t="s">
        <v>172</v>
      </c>
      <c r="T90" s="1"/>
      <c r="U90" s="1"/>
      <c r="V90" s="1"/>
      <c r="W90" s="1"/>
      <c r="Y90" s="85"/>
      <c r="Z90" s="97"/>
      <c r="AA90" s="97"/>
    </row>
    <row r="91" spans="1:27" x14ac:dyDescent="0.25">
      <c r="A91" s="28" t="s">
        <v>249</v>
      </c>
      <c r="B91" s="4" t="s">
        <v>63</v>
      </c>
      <c r="C91" s="4"/>
      <c r="D91" s="4"/>
      <c r="E91" s="4"/>
      <c r="F91" s="4"/>
      <c r="G91" s="4"/>
      <c r="H91" s="4"/>
      <c r="I91" s="4"/>
      <c r="J91" s="4"/>
      <c r="K91" s="77"/>
      <c r="L91" s="4"/>
      <c r="M91" s="78"/>
      <c r="N91" s="78"/>
      <c r="O91" s="78"/>
      <c r="P91" s="4"/>
      <c r="Q91" s="108">
        <v>1686</v>
      </c>
      <c r="R91" s="108">
        <v>1615</v>
      </c>
      <c r="S91" s="108">
        <v>1525</v>
      </c>
      <c r="T91" s="100">
        <v>1334</v>
      </c>
      <c r="U91" s="118"/>
      <c r="V91" s="118"/>
      <c r="W91" s="118"/>
      <c r="X91" s="119"/>
      <c r="Y91" s="80"/>
      <c r="Z91" s="80"/>
      <c r="AA91" s="80"/>
    </row>
    <row r="92" spans="1:27" x14ac:dyDescent="0.25">
      <c r="A92" s="28" t="s">
        <v>251</v>
      </c>
      <c r="B92" s="1" t="s">
        <v>234</v>
      </c>
      <c r="C92" s="1"/>
      <c r="D92" s="1"/>
      <c r="E92" s="1"/>
      <c r="F92" s="1"/>
      <c r="G92" s="1"/>
      <c r="H92" s="1"/>
      <c r="I92" s="1"/>
      <c r="J92" s="1"/>
      <c r="K92" s="76"/>
      <c r="L92" s="1"/>
      <c r="M92" s="28"/>
      <c r="N92" s="28"/>
      <c r="O92" s="28"/>
      <c r="P92" s="1"/>
      <c r="Q92" s="1"/>
      <c r="R92" s="1"/>
      <c r="S92" s="1"/>
      <c r="T92" s="28"/>
      <c r="U92" s="28"/>
      <c r="V92" s="28"/>
      <c r="W92" s="28"/>
      <c r="X92" s="62"/>
      <c r="Y92" s="112"/>
      <c r="Z92" s="112"/>
      <c r="AA92" s="85">
        <v>1672</v>
      </c>
    </row>
    <row r="93" spans="1:27" x14ac:dyDescent="0.25">
      <c r="A93" s="28" t="s">
        <v>253</v>
      </c>
      <c r="B93" s="1" t="s">
        <v>174</v>
      </c>
      <c r="C93" s="1"/>
      <c r="D93" s="1"/>
      <c r="E93" s="1"/>
      <c r="F93" s="1"/>
      <c r="G93" s="1"/>
      <c r="H93" s="1"/>
      <c r="I93" s="1">
        <v>1654</v>
      </c>
      <c r="J93" s="1">
        <v>1646</v>
      </c>
      <c r="K93" s="76">
        <v>1642</v>
      </c>
      <c r="L93" s="1">
        <v>1697</v>
      </c>
      <c r="M93" s="28"/>
      <c r="N93" s="28"/>
      <c r="O93" s="87"/>
      <c r="P93" s="88"/>
      <c r="Q93" s="88"/>
      <c r="R93" s="1"/>
      <c r="S93" s="103"/>
      <c r="T93" s="1"/>
      <c r="U93" s="1"/>
      <c r="V93" s="1"/>
      <c r="W93" s="1"/>
      <c r="Y93" s="97"/>
      <c r="Z93" s="97"/>
      <c r="AA93" s="97"/>
    </row>
    <row r="94" spans="1:27" x14ac:dyDescent="0.25">
      <c r="A94" s="28" t="s">
        <v>255</v>
      </c>
      <c r="B94" s="4" t="s">
        <v>236</v>
      </c>
      <c r="C94" s="4"/>
      <c r="D94" s="4"/>
      <c r="E94" s="4"/>
      <c r="F94" s="4"/>
      <c r="G94" s="4"/>
      <c r="H94" s="4"/>
      <c r="I94" s="4"/>
      <c r="J94" s="4"/>
      <c r="K94" s="77"/>
      <c r="L94" s="4"/>
      <c r="M94" s="78"/>
      <c r="N94" s="78"/>
      <c r="O94" s="78"/>
      <c r="P94" s="4"/>
      <c r="Q94" s="4"/>
      <c r="R94" s="4"/>
      <c r="S94" s="4"/>
      <c r="T94" s="78"/>
      <c r="U94" s="78"/>
      <c r="V94" s="111">
        <v>1627</v>
      </c>
      <c r="W94" s="78">
        <v>1624</v>
      </c>
      <c r="X94" s="84"/>
      <c r="Y94" s="85">
        <v>1582</v>
      </c>
      <c r="Z94" s="85">
        <v>1572</v>
      </c>
      <c r="AA94" s="85" t="s">
        <v>172</v>
      </c>
    </row>
    <row r="95" spans="1:27" x14ac:dyDescent="0.25">
      <c r="A95" s="28" t="s">
        <v>257</v>
      </c>
      <c r="B95" s="4" t="s">
        <v>238</v>
      </c>
      <c r="C95" s="4"/>
      <c r="D95" s="4"/>
      <c r="E95" s="4"/>
      <c r="F95" s="4"/>
      <c r="G95" s="4"/>
      <c r="H95" s="4"/>
      <c r="I95" s="4"/>
      <c r="J95" s="4"/>
      <c r="K95" s="77"/>
      <c r="L95" s="4"/>
      <c r="M95" s="78"/>
      <c r="N95" s="78"/>
      <c r="O95" s="78"/>
      <c r="P95" s="4"/>
      <c r="Q95" s="4"/>
      <c r="R95" s="4"/>
      <c r="S95" s="4"/>
      <c r="T95" s="78"/>
      <c r="U95" s="78"/>
      <c r="V95" s="78"/>
      <c r="W95" s="78"/>
      <c r="X95" s="84"/>
      <c r="Y95" s="85">
        <v>1557</v>
      </c>
      <c r="Z95" s="80"/>
      <c r="AA95" s="80"/>
    </row>
    <row r="96" spans="1:27" x14ac:dyDescent="0.25">
      <c r="A96" s="28" t="s">
        <v>259</v>
      </c>
      <c r="B96" s="1" t="s">
        <v>240</v>
      </c>
      <c r="C96" s="1"/>
      <c r="D96" s="1"/>
      <c r="E96" s="1"/>
      <c r="F96" s="1"/>
      <c r="G96" s="1"/>
      <c r="H96" s="1"/>
      <c r="I96" s="1"/>
      <c r="J96" s="1"/>
      <c r="K96" s="76"/>
      <c r="L96" s="1"/>
      <c r="M96" s="28"/>
      <c r="N96" s="28"/>
      <c r="O96" s="28"/>
      <c r="P96" s="1"/>
      <c r="Q96" s="1"/>
      <c r="R96" s="1"/>
      <c r="S96" s="83">
        <v>1560</v>
      </c>
      <c r="T96" s="28"/>
      <c r="U96" s="28"/>
      <c r="V96" s="82">
        <v>1555</v>
      </c>
      <c r="W96" s="28">
        <v>1554</v>
      </c>
      <c r="X96" s="62"/>
      <c r="Y96" s="112"/>
      <c r="Z96" s="112"/>
      <c r="AA96" s="112"/>
    </row>
    <row r="97" spans="1:27" x14ac:dyDescent="0.25">
      <c r="A97" s="28" t="s">
        <v>260</v>
      </c>
      <c r="B97" s="4" t="s">
        <v>30</v>
      </c>
      <c r="C97" s="4"/>
      <c r="D97" s="4"/>
      <c r="E97" s="4">
        <v>1548</v>
      </c>
      <c r="F97" s="4">
        <v>1565</v>
      </c>
      <c r="G97" s="4">
        <v>1532</v>
      </c>
      <c r="H97" s="4">
        <v>1530</v>
      </c>
      <c r="I97" s="4">
        <v>1558</v>
      </c>
      <c r="J97" s="4">
        <v>1624</v>
      </c>
      <c r="K97" s="77">
        <v>1597</v>
      </c>
      <c r="L97" s="4">
        <v>1612</v>
      </c>
      <c r="M97" s="78"/>
      <c r="N97" s="111">
        <v>1683</v>
      </c>
      <c r="O97" s="78"/>
      <c r="P97" s="4"/>
      <c r="Q97" s="4"/>
      <c r="R97" s="4"/>
      <c r="S97" s="4"/>
      <c r="T97" s="78"/>
      <c r="U97" s="78"/>
      <c r="V97" s="78"/>
      <c r="W97" s="78"/>
      <c r="X97" s="84"/>
      <c r="Y97" s="85">
        <v>1724</v>
      </c>
      <c r="Z97" s="85">
        <v>1721</v>
      </c>
      <c r="AA97" s="85">
        <v>1635</v>
      </c>
    </row>
    <row r="98" spans="1:27" x14ac:dyDescent="0.25">
      <c r="A98" s="28" t="s">
        <v>262</v>
      </c>
      <c r="B98" s="1" t="s">
        <v>242</v>
      </c>
      <c r="C98" s="1"/>
      <c r="D98" s="1"/>
      <c r="E98" s="1"/>
      <c r="F98" s="1"/>
      <c r="G98" s="1"/>
      <c r="H98" s="1"/>
      <c r="I98" s="1"/>
      <c r="J98" s="1"/>
      <c r="K98" s="76"/>
      <c r="L98" s="1"/>
      <c r="M98" s="28"/>
      <c r="N98" s="28"/>
      <c r="O98" s="28"/>
      <c r="P98" s="1"/>
      <c r="Q98" s="1"/>
      <c r="R98" s="1"/>
      <c r="S98" s="1"/>
      <c r="T98" s="28"/>
      <c r="U98" s="28"/>
      <c r="V98" s="28"/>
      <c r="W98" s="28"/>
      <c r="X98" s="62"/>
      <c r="Y98" s="85">
        <v>1531</v>
      </c>
      <c r="Z98" s="85">
        <v>1707</v>
      </c>
      <c r="AA98" s="80"/>
    </row>
    <row r="99" spans="1:27" x14ac:dyDescent="0.25">
      <c r="A99" s="28" t="s">
        <v>264</v>
      </c>
      <c r="B99" s="1" t="s">
        <v>175</v>
      </c>
      <c r="C99" s="1"/>
      <c r="D99" s="1"/>
      <c r="E99" s="1"/>
      <c r="F99" s="1">
        <v>1522</v>
      </c>
      <c r="G99" s="1">
        <v>1551</v>
      </c>
      <c r="H99" s="1"/>
      <c r="I99" s="83">
        <v>1597</v>
      </c>
      <c r="J99" s="83">
        <v>1456</v>
      </c>
      <c r="K99" s="82">
        <v>1447</v>
      </c>
      <c r="L99" s="83">
        <v>1413</v>
      </c>
      <c r="M99" s="28">
        <v>1272</v>
      </c>
      <c r="N99" s="87"/>
      <c r="O99" s="87"/>
      <c r="P99" s="88"/>
      <c r="Q99" s="88"/>
      <c r="R99" s="88"/>
      <c r="S99" s="1"/>
      <c r="T99" s="28"/>
      <c r="U99" s="28"/>
      <c r="V99" s="87"/>
      <c r="W99" s="87"/>
      <c r="Y99" s="97"/>
      <c r="Z99" s="97"/>
      <c r="AA99" s="97"/>
    </row>
    <row r="100" spans="1:27" x14ac:dyDescent="0.25">
      <c r="A100" s="28" t="s">
        <v>266</v>
      </c>
      <c r="B100" s="4" t="s">
        <v>112</v>
      </c>
      <c r="C100" s="4"/>
      <c r="D100" s="4"/>
      <c r="E100" s="4"/>
      <c r="F100" s="4"/>
      <c r="G100" s="4">
        <v>1508</v>
      </c>
      <c r="H100" s="4">
        <v>1522</v>
      </c>
      <c r="I100" s="4">
        <v>1510</v>
      </c>
      <c r="J100" s="108">
        <v>1536</v>
      </c>
      <c r="K100" s="82">
        <v>1299</v>
      </c>
      <c r="L100" s="4">
        <v>1191</v>
      </c>
      <c r="M100" s="87"/>
      <c r="N100" s="87"/>
      <c r="O100" s="87"/>
      <c r="P100" s="88"/>
      <c r="Q100" s="88"/>
      <c r="R100" s="88"/>
      <c r="S100" s="88"/>
      <c r="T100" s="92"/>
      <c r="U100" s="92"/>
      <c r="V100" s="92"/>
      <c r="W100" s="92"/>
      <c r="X100" s="109"/>
      <c r="Y100" s="97"/>
      <c r="Z100" s="97"/>
      <c r="AA100" s="97"/>
    </row>
    <row r="101" spans="1:27" x14ac:dyDescent="0.25">
      <c r="A101" s="28" t="s">
        <v>268</v>
      </c>
      <c r="B101" s="1" t="s">
        <v>244</v>
      </c>
      <c r="C101" s="1"/>
      <c r="D101" s="1"/>
      <c r="E101" s="1"/>
      <c r="F101" s="1"/>
      <c r="G101" s="1"/>
      <c r="H101" s="1"/>
      <c r="I101" s="1"/>
      <c r="J101" s="1"/>
      <c r="K101" s="76"/>
      <c r="L101" s="1">
        <v>1495</v>
      </c>
      <c r="M101" s="28">
        <v>1525</v>
      </c>
      <c r="N101" s="28"/>
      <c r="O101" s="28"/>
      <c r="P101" s="1"/>
      <c r="Q101" s="1"/>
      <c r="R101" s="1"/>
      <c r="S101" s="1"/>
      <c r="T101" s="1"/>
      <c r="U101" s="1"/>
      <c r="V101" s="1"/>
      <c r="W101" s="1"/>
      <c r="Y101" s="97"/>
      <c r="Z101" s="97"/>
      <c r="AA101" s="97"/>
    </row>
    <row r="102" spans="1:27" x14ac:dyDescent="0.25">
      <c r="A102" s="28" t="s">
        <v>270</v>
      </c>
      <c r="B102" s="1" t="s">
        <v>246</v>
      </c>
      <c r="C102" s="1"/>
      <c r="D102" s="1"/>
      <c r="E102" s="1"/>
      <c r="F102" s="1"/>
      <c r="G102" s="1"/>
      <c r="H102" s="1"/>
      <c r="I102" s="1"/>
      <c r="J102" s="1"/>
      <c r="K102" s="76"/>
      <c r="L102" s="1"/>
      <c r="M102" s="28"/>
      <c r="N102" s="28"/>
      <c r="O102" s="28"/>
      <c r="P102" s="1"/>
      <c r="Q102" s="4">
        <v>1492</v>
      </c>
      <c r="R102" s="1"/>
      <c r="S102" s="1"/>
      <c r="T102" s="28"/>
      <c r="U102" s="28"/>
      <c r="V102" s="28"/>
      <c r="W102" s="28"/>
      <c r="X102" s="62"/>
      <c r="Y102" s="85"/>
      <c r="Z102" s="112"/>
      <c r="AA102" s="112"/>
    </row>
    <row r="103" spans="1:27" x14ac:dyDescent="0.25">
      <c r="A103" s="28" t="s">
        <v>272</v>
      </c>
      <c r="B103" s="1" t="s">
        <v>248</v>
      </c>
      <c r="C103" s="1"/>
      <c r="D103" s="1"/>
      <c r="E103" s="1"/>
      <c r="F103" s="1"/>
      <c r="G103" s="1"/>
      <c r="H103" s="1"/>
      <c r="I103" s="1"/>
      <c r="J103" s="1"/>
      <c r="K103" s="76"/>
      <c r="L103" s="83">
        <v>1489</v>
      </c>
      <c r="M103" s="28">
        <v>1325</v>
      </c>
      <c r="N103" s="28"/>
      <c r="O103" s="28"/>
      <c r="P103" s="1"/>
      <c r="Q103" s="1"/>
      <c r="R103" s="1"/>
      <c r="S103" s="1"/>
      <c r="T103" s="28"/>
      <c r="U103" s="28"/>
      <c r="V103" s="28"/>
      <c r="W103" s="28"/>
      <c r="X103" s="62"/>
      <c r="Y103" s="85"/>
      <c r="Z103" s="112"/>
      <c r="AA103" s="112"/>
    </row>
    <row r="104" spans="1:27" x14ac:dyDescent="0.25">
      <c r="A104" s="28" t="s">
        <v>274</v>
      </c>
      <c r="B104" s="1" t="s">
        <v>330</v>
      </c>
      <c r="C104" s="1"/>
      <c r="D104" s="1">
        <v>1468</v>
      </c>
      <c r="E104" s="88"/>
      <c r="F104" s="88"/>
      <c r="G104" s="88"/>
      <c r="H104" s="88"/>
      <c r="I104" s="88"/>
      <c r="J104" s="88"/>
      <c r="K104" s="89"/>
      <c r="L104" s="88"/>
      <c r="M104" s="87"/>
      <c r="N104" s="87"/>
      <c r="O104" s="87"/>
      <c r="P104" s="88"/>
      <c r="Q104" s="88"/>
      <c r="R104" s="88"/>
      <c r="S104" s="88"/>
      <c r="T104" s="87"/>
      <c r="U104" s="87"/>
      <c r="V104" s="1"/>
      <c r="W104" s="92"/>
      <c r="X104" s="93"/>
      <c r="Y104" s="94"/>
      <c r="Z104" s="94"/>
      <c r="AA104" s="94"/>
    </row>
    <row r="105" spans="1:27" x14ac:dyDescent="0.25">
      <c r="A105" s="28" t="s">
        <v>276</v>
      </c>
      <c r="B105" s="1" t="s">
        <v>110</v>
      </c>
      <c r="C105" s="1"/>
      <c r="D105" s="1"/>
      <c r="E105" s="1"/>
      <c r="F105" s="1"/>
      <c r="G105" s="1"/>
      <c r="H105" s="83">
        <v>1467</v>
      </c>
      <c r="I105" s="1">
        <v>1396</v>
      </c>
      <c r="J105" s="83">
        <v>1461</v>
      </c>
      <c r="K105" s="82">
        <v>1435</v>
      </c>
      <c r="L105" s="100" t="s">
        <v>177</v>
      </c>
      <c r="M105" s="28"/>
      <c r="N105" s="28"/>
      <c r="O105" s="28"/>
      <c r="P105" s="1"/>
      <c r="Q105" s="100"/>
      <c r="R105" s="1"/>
      <c r="S105" s="1"/>
      <c r="T105" s="28"/>
      <c r="U105" s="28"/>
      <c r="V105" s="103"/>
      <c r="W105" s="28"/>
      <c r="X105" s="62"/>
      <c r="Y105" s="112"/>
      <c r="Z105" s="85"/>
      <c r="AA105" s="112"/>
    </row>
    <row r="106" spans="1:27" x14ac:dyDescent="0.25">
      <c r="A106" s="28" t="s">
        <v>278</v>
      </c>
      <c r="B106" s="1" t="s">
        <v>250</v>
      </c>
      <c r="C106" s="1"/>
      <c r="D106" s="1"/>
      <c r="E106" s="1"/>
      <c r="F106" s="1"/>
      <c r="G106" s="1"/>
      <c r="H106" s="1"/>
      <c r="I106" s="1"/>
      <c r="J106" s="1"/>
      <c r="K106" s="76"/>
      <c r="L106" s="1"/>
      <c r="M106" s="28"/>
      <c r="N106" s="28"/>
      <c r="O106" s="28"/>
      <c r="P106" s="100">
        <v>1456</v>
      </c>
      <c r="Q106" s="1"/>
      <c r="R106" s="1"/>
      <c r="S106" s="1"/>
      <c r="T106" s="1"/>
      <c r="U106" s="1"/>
      <c r="V106" s="1"/>
      <c r="W106" s="1"/>
      <c r="Y106" s="85"/>
      <c r="Z106" s="112"/>
      <c r="AA106" s="112"/>
    </row>
    <row r="107" spans="1:27" x14ac:dyDescent="0.25">
      <c r="A107" s="28" t="s">
        <v>280</v>
      </c>
      <c r="B107" s="1" t="s">
        <v>252</v>
      </c>
      <c r="C107" s="1"/>
      <c r="D107" s="1"/>
      <c r="E107" s="1"/>
      <c r="F107" s="1"/>
      <c r="G107" s="1"/>
      <c r="H107" s="1"/>
      <c r="I107" s="1"/>
      <c r="J107" s="1"/>
      <c r="K107" s="76"/>
      <c r="L107" s="1"/>
      <c r="M107" s="28"/>
      <c r="N107" s="28"/>
      <c r="O107" s="28"/>
      <c r="P107" s="1"/>
      <c r="Q107" s="1"/>
      <c r="R107" s="1"/>
      <c r="S107" s="1"/>
      <c r="T107" s="28">
        <v>1453</v>
      </c>
      <c r="U107" s="28">
        <v>1453</v>
      </c>
      <c r="V107" s="120">
        <v>1684</v>
      </c>
      <c r="W107" s="100" t="s">
        <v>172</v>
      </c>
      <c r="X107" s="99"/>
      <c r="Y107" s="80"/>
      <c r="Z107" s="80"/>
      <c r="AA107" s="80"/>
    </row>
    <row r="108" spans="1:27" x14ac:dyDescent="0.25">
      <c r="A108" s="28" t="s">
        <v>282</v>
      </c>
      <c r="B108" s="1" t="s">
        <v>104</v>
      </c>
      <c r="C108" s="1"/>
      <c r="D108" s="1">
        <v>1440</v>
      </c>
      <c r="E108" s="1">
        <v>1405</v>
      </c>
      <c r="F108" s="1">
        <v>1385</v>
      </c>
      <c r="G108" s="1">
        <v>1381</v>
      </c>
      <c r="H108" s="1">
        <v>1424</v>
      </c>
      <c r="I108" s="1">
        <v>1429</v>
      </c>
      <c r="J108" s="1">
        <v>1454</v>
      </c>
      <c r="K108" s="76">
        <v>1475</v>
      </c>
      <c r="L108" s="1">
        <v>1462</v>
      </c>
      <c r="M108" s="82">
        <v>1482</v>
      </c>
      <c r="N108" s="28">
        <v>1303</v>
      </c>
      <c r="O108" s="28"/>
      <c r="P108" s="1"/>
      <c r="Q108" s="1"/>
      <c r="R108" s="1"/>
      <c r="S108" s="1"/>
      <c r="T108" s="1"/>
      <c r="U108" s="1"/>
      <c r="V108" s="1"/>
      <c r="W108" s="1"/>
      <c r="Y108" s="112"/>
      <c r="Z108" s="85"/>
      <c r="AA108" s="112"/>
    </row>
    <row r="109" spans="1:27" x14ac:dyDescent="0.25">
      <c r="A109" s="28" t="s">
        <v>284</v>
      </c>
      <c r="B109" s="1" t="s">
        <v>117</v>
      </c>
      <c r="C109" s="1"/>
      <c r="D109" s="1"/>
      <c r="E109" s="1">
        <v>1431</v>
      </c>
      <c r="F109" s="83">
        <v>1519</v>
      </c>
      <c r="G109" s="83">
        <v>1467</v>
      </c>
      <c r="H109" s="1">
        <v>1195</v>
      </c>
      <c r="I109" s="83">
        <v>1211</v>
      </c>
      <c r="J109" s="83">
        <v>1158</v>
      </c>
      <c r="K109" s="76">
        <v>1106</v>
      </c>
      <c r="L109" s="100"/>
      <c r="M109" s="100"/>
      <c r="N109" s="28"/>
      <c r="O109" s="1"/>
      <c r="P109" s="1"/>
      <c r="Q109" s="100"/>
      <c r="R109" s="1"/>
      <c r="S109" s="1"/>
      <c r="T109" s="28"/>
      <c r="U109" s="28"/>
      <c r="V109" s="103"/>
      <c r="W109" s="28"/>
      <c r="X109" s="62"/>
      <c r="Y109" s="112"/>
      <c r="Z109" s="85"/>
      <c r="AA109" s="112"/>
    </row>
    <row r="110" spans="1:27" x14ac:dyDescent="0.25">
      <c r="A110" s="28" t="s">
        <v>286</v>
      </c>
      <c r="B110" s="4" t="s">
        <v>254</v>
      </c>
      <c r="C110" s="4"/>
      <c r="D110" s="4"/>
      <c r="E110" s="4"/>
      <c r="F110" s="4"/>
      <c r="G110" s="4"/>
      <c r="H110" s="4"/>
      <c r="I110" s="4"/>
      <c r="J110" s="4"/>
      <c r="K110" s="77"/>
      <c r="L110" s="4"/>
      <c r="M110" s="78"/>
      <c r="N110" s="78"/>
      <c r="O110" s="78"/>
      <c r="P110" s="4"/>
      <c r="Q110" s="4">
        <v>1420</v>
      </c>
      <c r="R110" s="4">
        <v>1568</v>
      </c>
      <c r="S110" s="4">
        <v>1581</v>
      </c>
      <c r="T110" s="78"/>
      <c r="U110" s="111">
        <v>1631</v>
      </c>
      <c r="V110" s="78"/>
      <c r="W110" s="78"/>
      <c r="X110" s="84"/>
      <c r="Y110" s="85" t="s">
        <v>172</v>
      </c>
      <c r="Z110" s="85" t="s">
        <v>172</v>
      </c>
      <c r="AA110" s="85" t="s">
        <v>172</v>
      </c>
    </row>
    <row r="111" spans="1:27" x14ac:dyDescent="0.25">
      <c r="A111" s="28" t="s">
        <v>288</v>
      </c>
      <c r="B111" s="4" t="s">
        <v>265</v>
      </c>
      <c r="C111" s="4"/>
      <c r="D111" s="4"/>
      <c r="E111" s="108">
        <v>1415</v>
      </c>
      <c r="F111" s="4">
        <v>1228</v>
      </c>
      <c r="G111" s="1"/>
      <c r="H111" s="100"/>
      <c r="I111" s="100"/>
      <c r="J111" s="1"/>
      <c r="K111" s="77"/>
      <c r="L111" s="100"/>
      <c r="M111" s="100"/>
      <c r="N111" s="28"/>
      <c r="O111" s="1"/>
      <c r="P111" s="1"/>
      <c r="Q111" s="100"/>
      <c r="R111" s="1"/>
      <c r="S111" s="1"/>
      <c r="T111" s="28"/>
      <c r="U111" s="28"/>
      <c r="V111" s="103"/>
      <c r="W111" s="28"/>
      <c r="X111" s="62"/>
      <c r="Y111" s="112"/>
      <c r="Z111" s="85"/>
      <c r="AA111" s="112"/>
    </row>
    <row r="112" spans="1:27" x14ac:dyDescent="0.25">
      <c r="A112" s="28" t="s">
        <v>290</v>
      </c>
      <c r="B112" s="1" t="s">
        <v>256</v>
      </c>
      <c r="C112" s="1"/>
      <c r="D112" s="1"/>
      <c r="E112" s="1"/>
      <c r="F112" s="1"/>
      <c r="G112" s="1"/>
      <c r="H112" s="1"/>
      <c r="I112" s="1"/>
      <c r="J112" s="1"/>
      <c r="K112" s="76"/>
      <c r="L112" s="1"/>
      <c r="M112" s="28">
        <v>1410</v>
      </c>
      <c r="N112" s="28"/>
      <c r="O112" s="28"/>
      <c r="P112" s="1"/>
      <c r="Q112" s="120">
        <v>1542</v>
      </c>
      <c r="R112" s="1"/>
      <c r="S112" s="1"/>
      <c r="T112" s="28"/>
      <c r="U112" s="28"/>
      <c r="V112" s="28"/>
      <c r="W112" s="28"/>
      <c r="X112" s="62"/>
      <c r="Y112" s="85" t="s">
        <v>172</v>
      </c>
      <c r="Z112" s="112"/>
      <c r="AA112" s="112"/>
    </row>
    <row r="113" spans="1:27" x14ac:dyDescent="0.25">
      <c r="A113" s="28" t="s">
        <v>292</v>
      </c>
      <c r="B113" s="1" t="s">
        <v>114</v>
      </c>
      <c r="C113" s="1"/>
      <c r="D113" s="1"/>
      <c r="E113" s="1">
        <v>1394</v>
      </c>
      <c r="F113" s="1">
        <v>1410</v>
      </c>
      <c r="G113" s="1"/>
      <c r="H113" s="1">
        <v>1402</v>
      </c>
      <c r="I113" s="1">
        <v>1392</v>
      </c>
      <c r="J113" s="1">
        <v>1352</v>
      </c>
      <c r="K113" s="82">
        <v>1481</v>
      </c>
      <c r="L113" s="100" t="s">
        <v>177</v>
      </c>
      <c r="M113" s="100"/>
      <c r="N113" s="100"/>
      <c r="O113" s="28"/>
      <c r="P113" s="1"/>
      <c r="Q113" s="1"/>
      <c r="R113" s="1"/>
      <c r="S113" s="1"/>
      <c r="T113" s="1"/>
      <c r="U113" s="1"/>
      <c r="V113" s="1"/>
      <c r="W113" s="1"/>
      <c r="Y113" s="112"/>
      <c r="Z113" s="85"/>
      <c r="AA113" s="112"/>
    </row>
    <row r="114" spans="1:27" x14ac:dyDescent="0.25">
      <c r="A114" s="28" t="s">
        <v>294</v>
      </c>
      <c r="B114" s="1" t="s">
        <v>118</v>
      </c>
      <c r="C114" s="1"/>
      <c r="D114" s="1"/>
      <c r="E114" s="1"/>
      <c r="F114" s="1"/>
      <c r="G114" s="1"/>
      <c r="H114" s="1">
        <v>1381</v>
      </c>
      <c r="I114" s="1">
        <v>1469</v>
      </c>
      <c r="J114" s="83">
        <v>1508</v>
      </c>
      <c r="K114" s="100" t="s">
        <v>172</v>
      </c>
      <c r="L114" s="100"/>
      <c r="M114" s="100"/>
      <c r="N114" s="28"/>
      <c r="O114" s="1"/>
      <c r="P114" s="1"/>
      <c r="Q114" s="100"/>
      <c r="R114" s="1"/>
      <c r="S114" s="1"/>
      <c r="T114" s="28"/>
      <c r="U114" s="28"/>
      <c r="V114" s="103"/>
      <c r="W114" s="28"/>
      <c r="X114" s="93"/>
      <c r="Y114" s="94"/>
      <c r="Z114" s="94"/>
      <c r="AA114" s="94"/>
    </row>
    <row r="115" spans="1:27" x14ac:dyDescent="0.25">
      <c r="A115" s="28" t="s">
        <v>296</v>
      </c>
      <c r="B115" s="4" t="s">
        <v>32</v>
      </c>
      <c r="C115" s="4"/>
      <c r="D115" s="4"/>
      <c r="E115" s="4"/>
      <c r="F115" s="4"/>
      <c r="G115" s="4"/>
      <c r="H115" s="4">
        <v>1368</v>
      </c>
      <c r="I115" s="4">
        <v>1443</v>
      </c>
      <c r="J115" s="4">
        <v>1444</v>
      </c>
      <c r="K115" s="77">
        <v>1469</v>
      </c>
      <c r="L115" s="4">
        <v>1488</v>
      </c>
      <c r="M115" s="78">
        <v>1549</v>
      </c>
      <c r="N115" s="78">
        <v>1544</v>
      </c>
      <c r="O115" s="78">
        <v>1523</v>
      </c>
      <c r="P115" s="4">
        <v>1519</v>
      </c>
      <c r="Q115" s="4">
        <v>1512</v>
      </c>
      <c r="R115" s="4">
        <v>1478</v>
      </c>
      <c r="S115" s="4">
        <v>1596</v>
      </c>
      <c r="T115" s="111">
        <v>1620</v>
      </c>
      <c r="U115" s="100">
        <v>1545</v>
      </c>
      <c r="V115" s="78"/>
      <c r="W115" s="100">
        <v>1549</v>
      </c>
      <c r="X115" s="99"/>
      <c r="Y115" s="85">
        <v>1555</v>
      </c>
      <c r="Z115" s="85">
        <v>1551</v>
      </c>
      <c r="AA115" s="85">
        <v>1573</v>
      </c>
    </row>
    <row r="116" spans="1:27" x14ac:dyDescent="0.25">
      <c r="A116" s="28" t="s">
        <v>298</v>
      </c>
      <c r="B116" s="1" t="s">
        <v>258</v>
      </c>
      <c r="C116" s="1"/>
      <c r="D116" s="1"/>
      <c r="E116" s="1"/>
      <c r="F116" s="1"/>
      <c r="G116" s="1"/>
      <c r="H116" s="1"/>
      <c r="I116" s="1"/>
      <c r="J116" s="1"/>
      <c r="K116" s="76"/>
      <c r="L116" s="1"/>
      <c r="M116" s="28">
        <v>1347</v>
      </c>
      <c r="N116" s="28"/>
      <c r="O116" s="28"/>
      <c r="P116" s="1"/>
      <c r="Q116" s="1"/>
      <c r="R116" s="1"/>
      <c r="S116" s="1"/>
      <c r="T116" s="28"/>
      <c r="U116" s="28"/>
      <c r="V116" s="28"/>
      <c r="W116" s="28"/>
      <c r="X116" s="62"/>
      <c r="Y116" s="85"/>
      <c r="Z116" s="112"/>
      <c r="AA116" s="112"/>
    </row>
    <row r="117" spans="1:27" x14ac:dyDescent="0.25">
      <c r="A117" s="28" t="s">
        <v>300</v>
      </c>
      <c r="B117" s="1" t="s">
        <v>329</v>
      </c>
      <c r="C117" s="1"/>
      <c r="D117" s="1"/>
      <c r="E117" s="1"/>
      <c r="F117" s="1"/>
      <c r="G117" s="1">
        <v>1333</v>
      </c>
      <c r="H117" s="100"/>
      <c r="I117" s="100"/>
      <c r="J117" s="1"/>
      <c r="K117" s="77"/>
      <c r="L117" s="100"/>
      <c r="M117" s="100"/>
      <c r="N117" s="28"/>
      <c r="O117" s="1"/>
      <c r="P117" s="1"/>
      <c r="Q117" s="100"/>
      <c r="R117" s="1"/>
      <c r="S117" s="1"/>
      <c r="T117" s="28"/>
      <c r="U117" s="28"/>
      <c r="V117" s="103"/>
      <c r="W117" s="28"/>
      <c r="X117" s="62"/>
      <c r="Y117" s="112"/>
      <c r="Z117" s="85"/>
      <c r="AA117" s="112"/>
    </row>
    <row r="118" spans="1:27" x14ac:dyDescent="0.25">
      <c r="A118" s="28" t="s">
        <v>302</v>
      </c>
      <c r="B118" s="1" t="s">
        <v>178</v>
      </c>
      <c r="C118" s="1"/>
      <c r="D118" s="1"/>
      <c r="E118" s="1"/>
      <c r="F118" s="1">
        <v>1322</v>
      </c>
      <c r="G118" s="1">
        <v>1300</v>
      </c>
      <c r="H118" s="1"/>
      <c r="I118" s="1">
        <v>1309</v>
      </c>
      <c r="J118" s="1">
        <v>1290</v>
      </c>
      <c r="K118" s="76">
        <v>1287</v>
      </c>
      <c r="L118" s="1"/>
      <c r="M118" s="82">
        <v>1436</v>
      </c>
      <c r="N118" s="28"/>
      <c r="O118" s="28"/>
      <c r="P118" s="100" t="s">
        <v>177</v>
      </c>
      <c r="Q118" s="1"/>
      <c r="R118" s="1"/>
      <c r="S118" s="1"/>
      <c r="T118" s="1"/>
      <c r="U118" s="1"/>
      <c r="V118" s="1"/>
      <c r="W118" s="1"/>
      <c r="Y118" s="85"/>
      <c r="Z118" s="112"/>
      <c r="AA118" s="112"/>
    </row>
    <row r="119" spans="1:27" x14ac:dyDescent="0.25">
      <c r="A119" s="28" t="s">
        <v>304</v>
      </c>
      <c r="B119" s="1" t="s">
        <v>113</v>
      </c>
      <c r="C119" s="1"/>
      <c r="D119" s="1"/>
      <c r="E119" s="1"/>
      <c r="F119" s="1"/>
      <c r="G119" s="1"/>
      <c r="H119" s="83">
        <v>1222</v>
      </c>
      <c r="I119" s="83">
        <v>1171</v>
      </c>
      <c r="J119" s="1"/>
      <c r="K119" s="100" t="s">
        <v>177</v>
      </c>
      <c r="L119" s="100" t="s">
        <v>177</v>
      </c>
      <c r="M119" s="28"/>
      <c r="N119" s="87"/>
      <c r="O119" s="87"/>
      <c r="P119" s="88"/>
      <c r="Q119" s="88"/>
      <c r="R119" s="88"/>
      <c r="S119" s="1"/>
      <c r="T119" s="28"/>
      <c r="U119" s="28"/>
      <c r="V119" s="87"/>
      <c r="W119" s="87"/>
      <c r="X119" s="114"/>
      <c r="Y119" s="112"/>
      <c r="Z119" s="85"/>
      <c r="AA119" s="112"/>
    </row>
    <row r="120" spans="1:27" x14ac:dyDescent="0.25">
      <c r="A120" s="28" t="s">
        <v>306</v>
      </c>
      <c r="B120" s="1" t="s">
        <v>261</v>
      </c>
      <c r="C120" s="1"/>
      <c r="D120" s="1"/>
      <c r="E120" s="1"/>
      <c r="F120" s="1"/>
      <c r="G120" s="1"/>
      <c r="H120" s="1"/>
      <c r="I120" s="1"/>
      <c r="J120" s="1"/>
      <c r="K120" s="76"/>
      <c r="L120" s="1"/>
      <c r="M120" s="28">
        <v>1172</v>
      </c>
      <c r="N120" s="87"/>
      <c r="O120" s="87"/>
      <c r="P120" s="88"/>
      <c r="Q120" s="88"/>
      <c r="R120" s="88"/>
      <c r="S120" s="1"/>
      <c r="T120" s="28"/>
      <c r="U120" s="28"/>
      <c r="V120" s="87"/>
      <c r="W120" s="87"/>
      <c r="X120" s="79"/>
      <c r="Y120" s="94"/>
      <c r="Z120" s="94"/>
      <c r="AA120" s="94"/>
    </row>
    <row r="121" spans="1:27" x14ac:dyDescent="0.25">
      <c r="A121" s="28" t="s">
        <v>308</v>
      </c>
      <c r="B121" s="1" t="s">
        <v>263</v>
      </c>
      <c r="C121" s="1"/>
      <c r="D121" s="1"/>
      <c r="E121" s="1"/>
      <c r="F121" s="1"/>
      <c r="G121" s="1"/>
      <c r="H121" s="1"/>
      <c r="I121" s="1"/>
      <c r="J121" s="1"/>
      <c r="K121" s="76"/>
      <c r="L121" s="1"/>
      <c r="M121" s="28">
        <v>1135</v>
      </c>
      <c r="N121" s="28">
        <v>1181</v>
      </c>
      <c r="O121" s="82">
        <v>1310</v>
      </c>
      <c r="P121" s="1"/>
      <c r="Q121" s="100">
        <v>1100</v>
      </c>
      <c r="R121" s="1"/>
      <c r="S121" s="1"/>
      <c r="T121" s="28"/>
      <c r="U121" s="28"/>
      <c r="V121" s="103"/>
      <c r="W121" s="28"/>
      <c r="X121" s="62"/>
      <c r="Y121" s="112"/>
      <c r="Z121" s="85"/>
      <c r="AA121" s="112"/>
    </row>
    <row r="122" spans="1:27" x14ac:dyDescent="0.25">
      <c r="A122" s="28" t="s">
        <v>310</v>
      </c>
      <c r="B122" s="1" t="s">
        <v>265</v>
      </c>
      <c r="C122" s="1"/>
      <c r="D122" s="1"/>
      <c r="E122" s="1"/>
      <c r="F122" s="1"/>
      <c r="G122" s="1"/>
      <c r="H122" s="1"/>
      <c r="I122" s="1"/>
      <c r="J122" s="1">
        <v>1270</v>
      </c>
      <c r="K122" s="76"/>
      <c r="L122" s="100"/>
      <c r="M122" s="100"/>
      <c r="N122" s="28"/>
      <c r="O122" s="1"/>
      <c r="P122" s="1"/>
      <c r="Q122" s="100"/>
      <c r="R122" s="1"/>
      <c r="S122" s="1"/>
      <c r="T122" s="28"/>
      <c r="U122" s="28"/>
      <c r="V122" s="103"/>
      <c r="W122" s="28"/>
      <c r="X122" s="62"/>
      <c r="Y122" s="112"/>
      <c r="Z122" s="85"/>
      <c r="AA122" s="112"/>
    </row>
    <row r="123" spans="1:27" x14ac:dyDescent="0.25">
      <c r="A123" s="28" t="s">
        <v>312</v>
      </c>
      <c r="B123" s="1" t="s">
        <v>267</v>
      </c>
      <c r="C123" s="1"/>
      <c r="D123" s="1"/>
      <c r="E123" s="1"/>
      <c r="F123" s="1"/>
      <c r="G123" s="1"/>
      <c r="H123" s="1"/>
      <c r="I123" s="1"/>
      <c r="J123" s="1"/>
      <c r="K123" s="82">
        <v>1243</v>
      </c>
      <c r="L123" s="100" t="s">
        <v>177</v>
      </c>
      <c r="M123" s="100"/>
      <c r="N123" s="28"/>
      <c r="O123" s="1"/>
      <c r="P123" s="1"/>
      <c r="Q123" s="100"/>
      <c r="R123" s="1"/>
      <c r="S123" s="1"/>
      <c r="T123" s="28"/>
      <c r="U123" s="28"/>
      <c r="V123" s="103"/>
      <c r="W123" s="28"/>
      <c r="X123" s="62"/>
      <c r="Y123" s="112"/>
      <c r="Z123" s="85"/>
      <c r="AA123" s="112"/>
    </row>
    <row r="124" spans="1:27" x14ac:dyDescent="0.25">
      <c r="A124" s="28" t="s">
        <v>313</v>
      </c>
      <c r="B124" s="1" t="s">
        <v>123</v>
      </c>
      <c r="C124" s="1"/>
      <c r="D124" s="1"/>
      <c r="E124" s="1"/>
      <c r="F124" s="1"/>
      <c r="G124" s="1"/>
      <c r="H124" s="83">
        <v>1198</v>
      </c>
      <c r="I124" s="83">
        <v>1171</v>
      </c>
      <c r="J124" s="1">
        <v>1028</v>
      </c>
      <c r="K124" s="77">
        <v>1040</v>
      </c>
      <c r="L124" s="100"/>
      <c r="M124" s="100"/>
      <c r="N124" s="28"/>
      <c r="O124" s="1"/>
      <c r="P124" s="1"/>
      <c r="Q124" s="100"/>
      <c r="R124" s="1"/>
      <c r="S124" s="1"/>
      <c r="T124" s="28"/>
      <c r="U124" s="28"/>
      <c r="V124" s="103"/>
      <c r="W124" s="28"/>
      <c r="X124" s="62"/>
      <c r="Y124" s="112"/>
      <c r="Z124" s="85"/>
      <c r="AA124" s="112"/>
    </row>
    <row r="125" spans="1:27" x14ac:dyDescent="0.25">
      <c r="A125" s="28" t="s">
        <v>315</v>
      </c>
      <c r="B125" s="4" t="s">
        <v>33</v>
      </c>
      <c r="C125" s="4"/>
      <c r="D125" s="4"/>
      <c r="E125" s="4"/>
      <c r="F125" s="4"/>
      <c r="G125" s="4">
        <v>1194</v>
      </c>
      <c r="H125" s="4">
        <v>1217</v>
      </c>
      <c r="I125" s="4">
        <v>1241</v>
      </c>
      <c r="J125" s="4"/>
      <c r="K125" s="77">
        <v>1288</v>
      </c>
      <c r="L125" s="4">
        <v>1266</v>
      </c>
      <c r="M125" s="78">
        <v>1302</v>
      </c>
      <c r="N125" s="78">
        <v>1318</v>
      </c>
      <c r="O125" s="78">
        <v>1370</v>
      </c>
      <c r="P125" s="4">
        <v>1409</v>
      </c>
      <c r="Q125" s="4">
        <v>1372</v>
      </c>
      <c r="R125" s="4">
        <v>1414</v>
      </c>
      <c r="S125" s="108">
        <v>1421</v>
      </c>
      <c r="T125" s="78">
        <v>1375</v>
      </c>
      <c r="U125" s="108">
        <v>1415</v>
      </c>
      <c r="V125" s="78">
        <v>1394</v>
      </c>
      <c r="W125" s="78">
        <v>1401</v>
      </c>
      <c r="X125" s="84"/>
      <c r="Y125" s="85">
        <v>1400</v>
      </c>
      <c r="Z125" s="85">
        <v>1401</v>
      </c>
      <c r="AA125" s="85">
        <v>1415</v>
      </c>
    </row>
    <row r="126" spans="1:27" x14ac:dyDescent="0.25">
      <c r="A126" s="28" t="s">
        <v>317</v>
      </c>
      <c r="B126" s="1" t="s">
        <v>179</v>
      </c>
      <c r="C126" s="1"/>
      <c r="D126" s="1"/>
      <c r="E126" s="1"/>
      <c r="F126" s="1"/>
      <c r="G126" s="1"/>
      <c r="H126" s="1"/>
      <c r="I126" s="1">
        <v>1156</v>
      </c>
      <c r="J126" s="1"/>
      <c r="K126" s="77"/>
      <c r="L126" s="100"/>
      <c r="M126" s="100"/>
      <c r="N126" s="28"/>
      <c r="O126" s="1"/>
      <c r="P126" s="1"/>
      <c r="Q126" s="100"/>
      <c r="R126" s="1"/>
      <c r="S126" s="1"/>
      <c r="T126" s="28"/>
      <c r="U126" s="28"/>
      <c r="V126" s="103"/>
      <c r="W126" s="28"/>
      <c r="X126" s="62"/>
      <c r="Y126" s="112"/>
      <c r="Z126" s="85"/>
      <c r="AA126" s="112"/>
    </row>
    <row r="127" spans="1:27" x14ac:dyDescent="0.25">
      <c r="A127" s="28" t="s">
        <v>331</v>
      </c>
      <c r="B127" s="1" t="s">
        <v>269</v>
      </c>
      <c r="C127" s="1"/>
      <c r="D127" s="1"/>
      <c r="E127" s="1"/>
      <c r="F127" s="1"/>
      <c r="G127" s="1"/>
      <c r="H127" s="1"/>
      <c r="I127" s="1"/>
      <c r="J127" s="83">
        <v>1110</v>
      </c>
      <c r="K127" s="76">
        <v>1108</v>
      </c>
      <c r="L127" s="100"/>
      <c r="M127" s="100"/>
      <c r="N127" s="28"/>
      <c r="O127" s="1"/>
      <c r="P127" s="1"/>
      <c r="Q127" s="100"/>
      <c r="R127" s="1"/>
      <c r="S127" s="1"/>
      <c r="T127" s="28"/>
      <c r="U127" s="28"/>
      <c r="V127" s="103"/>
      <c r="W127" s="28"/>
      <c r="X127" s="62"/>
      <c r="Y127" s="112"/>
      <c r="Z127" s="85"/>
      <c r="AA127" s="112"/>
    </row>
    <row r="128" spans="1:27" x14ac:dyDescent="0.25">
      <c r="A128" s="28" t="s">
        <v>332</v>
      </c>
      <c r="B128" s="148" t="s">
        <v>273</v>
      </c>
      <c r="C128" s="148"/>
      <c r="D128" s="148"/>
      <c r="E128" s="148"/>
      <c r="F128" s="148">
        <v>1082</v>
      </c>
      <c r="G128" s="148">
        <v>1089</v>
      </c>
      <c r="H128" s="148"/>
      <c r="I128" s="148"/>
      <c r="J128" s="149">
        <v>1018</v>
      </c>
      <c r="K128" s="150" t="s">
        <v>177</v>
      </c>
      <c r="L128" s="150"/>
      <c r="M128" s="151"/>
      <c r="N128" s="151"/>
      <c r="O128" s="151"/>
      <c r="P128" s="150"/>
      <c r="Q128" s="150"/>
      <c r="R128" s="148"/>
      <c r="S128" s="148"/>
      <c r="T128" s="151"/>
      <c r="U128" s="151"/>
      <c r="V128" s="151"/>
      <c r="W128" s="151"/>
      <c r="X128" s="62"/>
      <c r="Y128" s="152"/>
      <c r="Z128" s="153"/>
      <c r="AA128" s="153"/>
    </row>
    <row r="129" spans="1:27" x14ac:dyDescent="0.25">
      <c r="A129" s="28" t="s">
        <v>333</v>
      </c>
      <c r="B129" s="1" t="s">
        <v>134</v>
      </c>
      <c r="C129" s="1"/>
      <c r="D129" s="1"/>
      <c r="E129" s="1"/>
      <c r="F129" s="1"/>
      <c r="G129" s="1">
        <v>1059</v>
      </c>
      <c r="H129" s="1">
        <v>1069</v>
      </c>
      <c r="I129" s="1">
        <v>1120</v>
      </c>
      <c r="J129" s="1"/>
      <c r="K129" s="77"/>
      <c r="L129" s="100"/>
      <c r="M129" s="100"/>
      <c r="N129" s="28"/>
      <c r="O129" s="1"/>
      <c r="P129" s="1"/>
      <c r="Q129" s="100"/>
      <c r="R129" s="1"/>
      <c r="S129" s="1"/>
      <c r="T129" s="28"/>
      <c r="U129" s="28"/>
      <c r="V129" s="103"/>
      <c r="W129" s="28"/>
      <c r="X129" s="62"/>
      <c r="Y129" s="112"/>
      <c r="Z129" s="85"/>
      <c r="AA129" s="112"/>
    </row>
    <row r="130" spans="1:27" x14ac:dyDescent="0.25">
      <c r="A130" s="28" t="s">
        <v>336</v>
      </c>
      <c r="B130" s="1" t="s">
        <v>348</v>
      </c>
      <c r="C130" s="1"/>
      <c r="D130" s="1"/>
      <c r="E130" s="1"/>
      <c r="F130" s="1">
        <v>1056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52"/>
      <c r="Z130" s="153"/>
      <c r="AA130" s="153"/>
    </row>
    <row r="131" spans="1:27" x14ac:dyDescent="0.25">
      <c r="A131" s="28" t="s">
        <v>337</v>
      </c>
      <c r="B131" s="1" t="s">
        <v>271</v>
      </c>
      <c r="C131" s="1"/>
      <c r="D131" s="1"/>
      <c r="E131" s="1"/>
      <c r="F131" s="1"/>
      <c r="G131" s="1"/>
      <c r="H131" s="1"/>
      <c r="I131" s="1"/>
      <c r="J131" s="1">
        <v>1044</v>
      </c>
      <c r="K131" s="77">
        <v>1071</v>
      </c>
      <c r="L131" s="100"/>
      <c r="M131" s="100"/>
      <c r="N131" s="28"/>
      <c r="O131" s="1"/>
      <c r="P131" s="1"/>
      <c r="Q131" s="100"/>
      <c r="R131" s="1"/>
      <c r="S131" s="1"/>
      <c r="T131" s="28"/>
      <c r="U131" s="28"/>
      <c r="V131" s="103"/>
      <c r="W131" s="28"/>
      <c r="X131" s="62"/>
      <c r="Y131" s="112"/>
      <c r="Z131" s="85"/>
      <c r="AA131" s="112"/>
    </row>
    <row r="132" spans="1:27" x14ac:dyDescent="0.25">
      <c r="A132" s="28" t="s">
        <v>350</v>
      </c>
      <c r="B132" s="1" t="s">
        <v>334</v>
      </c>
      <c r="C132" s="1"/>
      <c r="D132" s="1"/>
      <c r="E132" s="1"/>
      <c r="F132" s="1"/>
      <c r="G132" s="1">
        <v>1042</v>
      </c>
      <c r="H132" s="1"/>
      <c r="I132" s="1"/>
      <c r="J132" s="1"/>
      <c r="K132" s="77"/>
      <c r="L132" s="100"/>
      <c r="M132" s="100"/>
      <c r="N132" s="28"/>
      <c r="O132" s="1"/>
      <c r="P132" s="1"/>
      <c r="Q132" s="100"/>
      <c r="R132" s="1"/>
      <c r="S132" s="1"/>
      <c r="T132" s="28"/>
      <c r="U132" s="28"/>
      <c r="V132" s="103"/>
      <c r="W132" s="28"/>
      <c r="X132" s="62"/>
      <c r="Y132" s="112"/>
      <c r="Z132" s="85"/>
      <c r="AA132" s="112"/>
    </row>
    <row r="133" spans="1:27" x14ac:dyDescent="0.25">
      <c r="A133" s="28" t="s">
        <v>351</v>
      </c>
      <c r="B133" s="1" t="s">
        <v>180</v>
      </c>
      <c r="C133" s="1"/>
      <c r="D133" s="1"/>
      <c r="E133" s="1"/>
      <c r="F133" s="1"/>
      <c r="G133" s="1"/>
      <c r="H133" s="1"/>
      <c r="I133" s="100" t="s">
        <v>172</v>
      </c>
      <c r="J133" s="1"/>
      <c r="K133" s="77"/>
      <c r="L133" s="100"/>
      <c r="M133" s="100"/>
      <c r="N133" s="28"/>
      <c r="O133" s="1"/>
      <c r="P133" s="1"/>
      <c r="Q133" s="100"/>
      <c r="R133" s="1"/>
      <c r="S133" s="1"/>
      <c r="T133" s="28"/>
      <c r="U133" s="28"/>
      <c r="V133" s="103"/>
      <c r="W133" s="28"/>
      <c r="X133" s="62"/>
      <c r="Y133" s="112"/>
      <c r="Z133" s="85"/>
      <c r="AA133" s="112"/>
    </row>
    <row r="134" spans="1:27" x14ac:dyDescent="0.25">
      <c r="A134" s="28" t="s">
        <v>352</v>
      </c>
      <c r="B134" s="1" t="s">
        <v>275</v>
      </c>
      <c r="C134" s="1"/>
      <c r="D134" s="1"/>
      <c r="E134" s="1"/>
      <c r="F134" s="1"/>
      <c r="G134" s="1"/>
      <c r="H134" s="1"/>
      <c r="I134" s="1"/>
      <c r="J134" s="1"/>
      <c r="K134" s="76"/>
      <c r="L134" s="1"/>
      <c r="M134" s="28"/>
      <c r="N134" s="28"/>
      <c r="O134" s="28"/>
      <c r="P134" s="1"/>
      <c r="Q134" s="1"/>
      <c r="R134" s="1"/>
      <c r="S134" s="1"/>
      <c r="T134" s="28"/>
      <c r="U134" s="28"/>
      <c r="V134" s="28"/>
      <c r="W134" s="28"/>
      <c r="X134" s="62"/>
      <c r="Y134" s="85" t="s">
        <v>172</v>
      </c>
      <c r="Z134" s="85" t="s">
        <v>172</v>
      </c>
      <c r="AA134" s="112"/>
    </row>
    <row r="135" spans="1:27" x14ac:dyDescent="0.25">
      <c r="A135" s="28" t="s">
        <v>353</v>
      </c>
      <c r="B135" s="1" t="s">
        <v>277</v>
      </c>
      <c r="C135" s="1"/>
      <c r="D135" s="1"/>
      <c r="E135" s="1"/>
      <c r="F135" s="1"/>
      <c r="G135" s="1"/>
      <c r="H135" s="1"/>
      <c r="I135" s="1"/>
      <c r="J135" s="1"/>
      <c r="K135" s="76"/>
      <c r="L135" s="1"/>
      <c r="M135" s="28"/>
      <c r="N135" s="28"/>
      <c r="O135" s="28"/>
      <c r="P135" s="1"/>
      <c r="Q135" s="1"/>
      <c r="R135" s="1"/>
      <c r="S135" s="1"/>
      <c r="T135" s="28"/>
      <c r="U135" s="28"/>
      <c r="V135" s="28"/>
      <c r="W135" s="28"/>
      <c r="X135" s="62"/>
      <c r="Y135" s="112"/>
      <c r="Z135" s="112"/>
      <c r="AA135" s="85" t="s">
        <v>172</v>
      </c>
    </row>
    <row r="136" spans="1:27" x14ac:dyDescent="0.25">
      <c r="A136" s="28" t="s">
        <v>354</v>
      </c>
      <c r="B136" s="1" t="s">
        <v>279</v>
      </c>
      <c r="C136" s="1"/>
      <c r="D136" s="1"/>
      <c r="E136" s="1"/>
      <c r="F136" s="1"/>
      <c r="G136" s="1"/>
      <c r="H136" s="1"/>
      <c r="I136" s="1"/>
      <c r="J136" s="1"/>
      <c r="K136" s="76"/>
      <c r="L136" s="1"/>
      <c r="M136" s="28"/>
      <c r="N136" s="28"/>
      <c r="O136" s="28"/>
      <c r="P136" s="1"/>
      <c r="Q136" s="1"/>
      <c r="R136" s="1"/>
      <c r="S136" s="1"/>
      <c r="T136" s="100" t="s">
        <v>172</v>
      </c>
      <c r="U136" s="28"/>
      <c r="V136" s="28"/>
      <c r="W136" s="28"/>
      <c r="X136" s="62"/>
      <c r="Y136" s="112"/>
      <c r="Z136" s="112"/>
      <c r="AA136" s="85" t="s">
        <v>172</v>
      </c>
    </row>
    <row r="137" spans="1:27" x14ac:dyDescent="0.25">
      <c r="A137" s="28" t="s">
        <v>359</v>
      </c>
      <c r="B137" s="1" t="s">
        <v>330</v>
      </c>
      <c r="C137" s="1"/>
      <c r="D137" s="1"/>
      <c r="E137" s="1"/>
      <c r="F137" s="1"/>
      <c r="G137" s="100" t="s">
        <v>177</v>
      </c>
      <c r="H137" s="1"/>
      <c r="I137" s="1"/>
      <c r="J137" s="1"/>
      <c r="K137" s="76"/>
      <c r="L137" s="1"/>
      <c r="M137" s="28"/>
      <c r="N137" s="28"/>
      <c r="O137" s="28"/>
      <c r="P137" s="1"/>
      <c r="Q137" s="1"/>
      <c r="R137" s="1"/>
      <c r="S137" s="1"/>
      <c r="T137" s="28"/>
      <c r="U137" s="28"/>
      <c r="V137" s="103"/>
      <c r="W137" s="28"/>
      <c r="X137" s="62"/>
      <c r="Y137" s="112"/>
      <c r="Z137" s="85"/>
      <c r="AA137" s="112"/>
    </row>
    <row r="138" spans="1:27" x14ac:dyDescent="0.25">
      <c r="A138" s="28" t="s">
        <v>373</v>
      </c>
      <c r="B138" s="1" t="s">
        <v>141</v>
      </c>
      <c r="C138" s="1"/>
      <c r="D138" s="1"/>
      <c r="E138" s="1"/>
      <c r="F138" s="1"/>
      <c r="G138" s="1"/>
      <c r="H138" s="100" t="s">
        <v>177</v>
      </c>
      <c r="I138" s="100" t="s">
        <v>177</v>
      </c>
      <c r="J138" s="1"/>
      <c r="K138" s="77"/>
      <c r="L138" s="100"/>
      <c r="M138" s="100"/>
      <c r="N138" s="28"/>
      <c r="O138" s="1"/>
      <c r="P138" s="1"/>
      <c r="Q138" s="100"/>
      <c r="R138" s="1"/>
      <c r="S138" s="1"/>
      <c r="T138" s="28"/>
      <c r="U138" s="28"/>
      <c r="V138" s="103"/>
      <c r="W138" s="28"/>
      <c r="X138" s="62"/>
      <c r="Y138" s="112"/>
      <c r="Z138" s="85"/>
      <c r="AA138" s="112"/>
    </row>
    <row r="139" spans="1:27" x14ac:dyDescent="0.25">
      <c r="A139" s="28" t="s">
        <v>374</v>
      </c>
      <c r="B139" s="1" t="s">
        <v>281</v>
      </c>
      <c r="C139" s="1"/>
      <c r="D139" s="1"/>
      <c r="E139" s="1"/>
      <c r="F139" s="1"/>
      <c r="G139" s="1"/>
      <c r="H139" s="1"/>
      <c r="I139" s="1"/>
      <c r="J139" s="1"/>
      <c r="K139" s="76"/>
      <c r="L139" s="1"/>
      <c r="M139" s="28"/>
      <c r="N139" s="28"/>
      <c r="O139" s="28"/>
      <c r="P139" s="1"/>
      <c r="Q139" s="1"/>
      <c r="R139" s="100" t="s">
        <v>177</v>
      </c>
      <c r="S139" s="1"/>
      <c r="T139" s="1"/>
      <c r="U139" s="1"/>
      <c r="V139" s="1"/>
      <c r="W139" s="1"/>
      <c r="Y139" s="97"/>
      <c r="Z139" s="97"/>
      <c r="AA139" s="97"/>
    </row>
    <row r="140" spans="1:27" x14ac:dyDescent="0.25">
      <c r="A140" s="28" t="s">
        <v>375</v>
      </c>
      <c r="B140" s="1" t="s">
        <v>285</v>
      </c>
      <c r="C140" s="1"/>
      <c r="D140" s="1"/>
      <c r="E140" s="1"/>
      <c r="F140" s="1"/>
      <c r="G140" s="1"/>
      <c r="H140" s="1"/>
      <c r="I140" s="1"/>
      <c r="J140" s="1"/>
      <c r="K140" s="76"/>
      <c r="L140" s="1"/>
      <c r="M140" s="28"/>
      <c r="N140" s="100" t="s">
        <v>177</v>
      </c>
      <c r="O140" s="28"/>
      <c r="P140" s="1"/>
      <c r="Q140" s="1"/>
      <c r="R140" s="1"/>
      <c r="S140" s="1"/>
      <c r="T140" s="1"/>
      <c r="U140" s="1"/>
      <c r="V140" s="1"/>
      <c r="W140" s="1"/>
      <c r="Y140" s="112"/>
      <c r="Z140" s="85"/>
      <c r="AA140" s="112"/>
    </row>
    <row r="141" spans="1:27" x14ac:dyDescent="0.25">
      <c r="A141" s="28" t="s">
        <v>376</v>
      </c>
      <c r="B141" s="1" t="s">
        <v>287</v>
      </c>
      <c r="C141" s="1"/>
      <c r="D141" s="1"/>
      <c r="E141" s="1"/>
      <c r="F141" s="1"/>
      <c r="G141" s="1"/>
      <c r="H141" s="1"/>
      <c r="I141" s="1"/>
      <c r="J141" s="1"/>
      <c r="K141" s="76"/>
      <c r="L141" s="1"/>
      <c r="M141" s="28"/>
      <c r="N141" s="100" t="s">
        <v>177</v>
      </c>
      <c r="O141" s="28"/>
      <c r="P141" s="1"/>
      <c r="Q141" s="1"/>
      <c r="R141" s="1"/>
      <c r="S141" s="1"/>
      <c r="T141" s="1"/>
      <c r="U141" s="1"/>
      <c r="V141" s="1"/>
      <c r="W141" s="1"/>
      <c r="Y141" s="112"/>
      <c r="Z141" s="85"/>
      <c r="AA141" s="112"/>
    </row>
    <row r="142" spans="1:27" x14ac:dyDescent="0.25">
      <c r="A142" s="28" t="s">
        <v>377</v>
      </c>
      <c r="B142" s="1" t="s">
        <v>289</v>
      </c>
      <c r="C142" s="1"/>
      <c r="D142" s="1"/>
      <c r="E142" s="1"/>
      <c r="F142" s="1"/>
      <c r="G142" s="1"/>
      <c r="H142" s="1"/>
      <c r="I142" s="1"/>
      <c r="J142" s="1"/>
      <c r="K142" s="76"/>
      <c r="L142" s="1"/>
      <c r="M142" s="28"/>
      <c r="N142" s="100" t="s">
        <v>177</v>
      </c>
      <c r="O142" s="28"/>
      <c r="P142" s="1"/>
      <c r="Q142" s="1"/>
      <c r="R142" s="1"/>
      <c r="S142" s="1"/>
      <c r="T142" s="1"/>
      <c r="U142" s="1"/>
      <c r="V142" s="1"/>
      <c r="W142" s="1"/>
      <c r="Y142" s="112"/>
      <c r="Z142" s="85"/>
      <c r="AA142" s="112"/>
    </row>
    <row r="143" spans="1:27" x14ac:dyDescent="0.25">
      <c r="A143" s="28" t="s">
        <v>378</v>
      </c>
      <c r="B143" s="1" t="s">
        <v>291</v>
      </c>
      <c r="C143" s="1"/>
      <c r="D143" s="1"/>
      <c r="E143" s="1"/>
      <c r="F143" s="1"/>
      <c r="G143" s="1"/>
      <c r="H143" s="1"/>
      <c r="I143" s="1"/>
      <c r="J143" s="1"/>
      <c r="K143" s="121"/>
      <c r="L143" s="1"/>
      <c r="M143" s="100" t="s">
        <v>177</v>
      </c>
      <c r="N143" s="28"/>
      <c r="O143" s="1"/>
      <c r="P143" s="1"/>
      <c r="Q143" s="100"/>
      <c r="R143" s="1"/>
      <c r="S143" s="1"/>
      <c r="T143" s="28"/>
      <c r="U143" s="28"/>
      <c r="V143" s="103"/>
      <c r="W143" s="28"/>
      <c r="X143" s="62"/>
      <c r="Y143" s="112"/>
      <c r="Z143" s="85"/>
      <c r="AA143" s="112"/>
    </row>
    <row r="144" spans="1:27" x14ac:dyDescent="0.25">
      <c r="A144" s="28" t="s">
        <v>379</v>
      </c>
      <c r="B144" s="1" t="s">
        <v>293</v>
      </c>
      <c r="C144" s="1"/>
      <c r="D144" s="1"/>
      <c r="E144" s="1"/>
      <c r="F144" s="1"/>
      <c r="G144" s="1"/>
      <c r="H144" s="1"/>
      <c r="I144" s="1"/>
      <c r="J144" s="1"/>
      <c r="K144" s="121"/>
      <c r="L144" s="100" t="s">
        <v>177</v>
      </c>
      <c r="M144" s="100"/>
      <c r="N144" s="28"/>
      <c r="O144" s="1"/>
      <c r="P144" s="1"/>
      <c r="Q144" s="100"/>
      <c r="R144" s="1"/>
      <c r="S144" s="1"/>
      <c r="T144" s="28"/>
      <c r="U144" s="28"/>
      <c r="V144" s="103"/>
      <c r="W144" s="28"/>
      <c r="X144" s="62"/>
      <c r="Y144" s="112"/>
      <c r="Z144" s="85"/>
      <c r="AA144" s="112"/>
    </row>
    <row r="145" spans="1:27" x14ac:dyDescent="0.25">
      <c r="A145" s="28" t="s">
        <v>384</v>
      </c>
      <c r="B145" s="1" t="s">
        <v>295</v>
      </c>
      <c r="C145" s="1"/>
      <c r="D145" s="1"/>
      <c r="E145" s="1"/>
      <c r="F145" s="1"/>
      <c r="G145" s="1"/>
      <c r="H145" s="1"/>
      <c r="I145" s="1"/>
      <c r="J145" s="1"/>
      <c r="K145" s="121"/>
      <c r="L145" s="100" t="s">
        <v>177</v>
      </c>
      <c r="M145" s="100"/>
      <c r="N145" s="100"/>
      <c r="O145" s="28"/>
      <c r="P145" s="1"/>
      <c r="Q145" s="1"/>
      <c r="R145" s="1"/>
      <c r="S145" s="1"/>
      <c r="T145" s="1"/>
      <c r="U145" s="1"/>
      <c r="V145" s="1"/>
      <c r="W145" s="1"/>
      <c r="Y145" s="112"/>
      <c r="Z145" s="85"/>
      <c r="AA145" s="112"/>
    </row>
    <row r="146" spans="1:27" x14ac:dyDescent="0.25">
      <c r="A146" s="28" t="s">
        <v>385</v>
      </c>
      <c r="B146" s="1" t="s">
        <v>297</v>
      </c>
      <c r="C146" s="1"/>
      <c r="D146" s="1"/>
      <c r="E146" s="1"/>
      <c r="F146" s="1"/>
      <c r="G146" s="1"/>
      <c r="H146" s="1"/>
      <c r="I146" s="1"/>
      <c r="J146" s="1"/>
      <c r="K146" s="76"/>
      <c r="L146" s="100" t="s">
        <v>177</v>
      </c>
      <c r="M146" s="28"/>
      <c r="N146" s="28"/>
      <c r="O146" s="28"/>
      <c r="P146" s="100"/>
      <c r="Q146" s="100"/>
      <c r="R146" s="1"/>
      <c r="S146" s="1"/>
      <c r="T146" s="28"/>
      <c r="U146" s="28"/>
      <c r="V146" s="28"/>
      <c r="W146" s="28"/>
      <c r="X146" s="62"/>
      <c r="Y146" s="85"/>
      <c r="Z146" s="112"/>
      <c r="AA146" s="112"/>
    </row>
    <row r="147" spans="1:27" x14ac:dyDescent="0.25">
      <c r="A147" s="28" t="s">
        <v>388</v>
      </c>
      <c r="B147" s="1" t="s">
        <v>299</v>
      </c>
      <c r="C147" s="1"/>
      <c r="D147" s="1"/>
      <c r="E147" s="1"/>
      <c r="F147" s="1"/>
      <c r="G147" s="1"/>
      <c r="H147" s="1"/>
      <c r="I147" s="1"/>
      <c r="J147" s="1"/>
      <c r="K147" s="100" t="s">
        <v>177</v>
      </c>
      <c r="L147" s="100" t="s">
        <v>177</v>
      </c>
      <c r="M147" s="100"/>
      <c r="N147" s="28"/>
      <c r="O147" s="1"/>
      <c r="P147" s="1"/>
      <c r="Q147" s="100"/>
      <c r="R147" s="1"/>
      <c r="S147" s="1"/>
      <c r="T147" s="28"/>
      <c r="U147" s="28"/>
      <c r="V147" s="103"/>
      <c r="W147" s="28"/>
      <c r="X147" s="62"/>
      <c r="Y147" s="112"/>
      <c r="Z147" s="85"/>
      <c r="AA147" s="112"/>
    </row>
    <row r="148" spans="1:27" x14ac:dyDescent="0.25">
      <c r="A148" s="28" t="s">
        <v>389</v>
      </c>
      <c r="B148" s="1" t="s">
        <v>301</v>
      </c>
      <c r="C148" s="1"/>
      <c r="D148" s="1"/>
      <c r="E148" s="1"/>
      <c r="F148" s="1"/>
      <c r="G148" s="1"/>
      <c r="H148" s="1"/>
      <c r="I148" s="1"/>
      <c r="J148" s="1"/>
      <c r="K148" s="100" t="s">
        <v>177</v>
      </c>
      <c r="L148" s="100" t="s">
        <v>177</v>
      </c>
      <c r="M148" s="100"/>
      <c r="N148" s="100"/>
      <c r="O148" s="28"/>
      <c r="P148" s="1"/>
      <c r="Q148" s="1"/>
      <c r="R148" s="1"/>
      <c r="S148" s="1"/>
      <c r="T148" s="1"/>
      <c r="U148" s="1"/>
      <c r="V148" s="1"/>
      <c r="W148" s="1"/>
      <c r="Y148" s="112"/>
      <c r="Z148" s="85"/>
      <c r="AA148" s="112"/>
    </row>
    <row r="149" spans="1:27" x14ac:dyDescent="0.25">
      <c r="A149" s="28" t="s">
        <v>391</v>
      </c>
      <c r="B149" s="1" t="s">
        <v>303</v>
      </c>
      <c r="C149" s="1"/>
      <c r="D149" s="1"/>
      <c r="E149" s="1"/>
      <c r="F149" s="1"/>
      <c r="G149" s="1"/>
      <c r="H149" s="1"/>
      <c r="I149" s="1"/>
      <c r="J149" s="1"/>
      <c r="K149" s="100" t="s">
        <v>177</v>
      </c>
      <c r="L149" s="100"/>
      <c r="M149" s="28"/>
      <c r="N149" s="28"/>
      <c r="O149" s="28"/>
      <c r="P149" s="100"/>
      <c r="Q149" s="100"/>
      <c r="R149" s="1"/>
      <c r="S149" s="1"/>
      <c r="T149" s="28"/>
      <c r="U149" s="28"/>
      <c r="V149" s="28"/>
      <c r="W149" s="28"/>
      <c r="X149" s="62"/>
      <c r="Y149" s="85"/>
      <c r="Z149" s="112"/>
      <c r="AA149" s="112"/>
    </row>
    <row r="150" spans="1:27" x14ac:dyDescent="0.25">
      <c r="A150" s="28" t="s">
        <v>393</v>
      </c>
      <c r="B150" s="1" t="s">
        <v>305</v>
      </c>
      <c r="C150" s="1"/>
      <c r="D150" s="1"/>
      <c r="E150" s="1"/>
      <c r="F150" s="1"/>
      <c r="G150" s="1"/>
      <c r="H150" s="1"/>
      <c r="I150" s="1"/>
      <c r="J150" s="1"/>
      <c r="K150" s="100" t="s">
        <v>177</v>
      </c>
      <c r="L150" s="100"/>
      <c r="M150" s="28"/>
      <c r="N150" s="28"/>
      <c r="O150" s="28"/>
      <c r="P150" s="100"/>
      <c r="Q150" s="100"/>
      <c r="R150" s="1"/>
      <c r="S150" s="1"/>
      <c r="T150" s="28"/>
      <c r="U150" s="28"/>
      <c r="V150" s="28"/>
      <c r="W150" s="28"/>
      <c r="X150" s="62"/>
      <c r="Y150" s="85"/>
      <c r="Z150" s="112"/>
      <c r="AA150" s="112"/>
    </row>
    <row r="151" spans="1:27" x14ac:dyDescent="0.25">
      <c r="A151" s="28" t="s">
        <v>456</v>
      </c>
      <c r="B151" s="1" t="s">
        <v>307</v>
      </c>
      <c r="C151" s="1"/>
      <c r="D151" s="1"/>
      <c r="E151" s="1"/>
      <c r="F151" s="1"/>
      <c r="G151" s="1"/>
      <c r="H151" s="1"/>
      <c r="I151" s="1"/>
      <c r="J151" s="100" t="s">
        <v>177</v>
      </c>
      <c r="K151" s="100"/>
      <c r="L151" s="100"/>
      <c r="M151" s="100"/>
      <c r="N151" s="100"/>
      <c r="O151" s="28"/>
      <c r="P151" s="1"/>
      <c r="Q151" s="1"/>
      <c r="R151" s="1"/>
      <c r="S151" s="1"/>
      <c r="T151" s="1"/>
      <c r="U151" s="1"/>
      <c r="V151" s="1"/>
      <c r="W151" s="1"/>
      <c r="Y151" s="112"/>
      <c r="Z151" s="85"/>
      <c r="AA151" s="112"/>
    </row>
    <row r="152" spans="1:27" x14ac:dyDescent="0.25">
      <c r="A152" s="28" t="s">
        <v>457</v>
      </c>
      <c r="B152" s="1" t="s">
        <v>309</v>
      </c>
      <c r="C152" s="1"/>
      <c r="D152" s="1"/>
      <c r="E152" s="1"/>
      <c r="F152" s="1"/>
      <c r="G152" s="1"/>
      <c r="H152" s="1"/>
      <c r="I152" s="1"/>
      <c r="J152" s="100" t="s">
        <v>177</v>
      </c>
      <c r="K152" s="100"/>
      <c r="L152" s="100"/>
      <c r="M152" s="100"/>
      <c r="N152" s="100"/>
      <c r="O152" s="28"/>
      <c r="P152" s="1"/>
      <c r="Q152" s="1"/>
      <c r="R152" s="1"/>
      <c r="S152" s="1"/>
      <c r="T152" s="1"/>
      <c r="U152" s="1"/>
      <c r="V152" s="1"/>
      <c r="W152" s="1"/>
      <c r="Y152" s="112"/>
      <c r="Z152" s="85"/>
      <c r="AA152" s="112"/>
    </row>
    <row r="153" spans="1:27" x14ac:dyDescent="0.25">
      <c r="A153" s="28" t="s">
        <v>458</v>
      </c>
      <c r="B153" s="1" t="s">
        <v>311</v>
      </c>
      <c r="C153" s="1"/>
      <c r="D153" s="1"/>
      <c r="E153" s="1"/>
      <c r="F153" s="1"/>
      <c r="G153" s="1"/>
      <c r="H153" s="1"/>
      <c r="I153" s="1"/>
      <c r="J153" s="100" t="s">
        <v>177</v>
      </c>
      <c r="K153" s="100" t="s">
        <v>177</v>
      </c>
      <c r="L153" s="100"/>
      <c r="M153" s="28"/>
      <c r="N153" s="28"/>
      <c r="O153" s="28"/>
      <c r="P153" s="100"/>
      <c r="Q153" s="100"/>
      <c r="R153" s="1"/>
      <c r="S153" s="1"/>
      <c r="T153" s="28"/>
      <c r="U153" s="28"/>
      <c r="V153" s="28"/>
      <c r="W153" s="28"/>
      <c r="X153" s="62"/>
      <c r="Y153" s="85"/>
      <c r="Z153" s="112"/>
      <c r="AA153" s="112"/>
    </row>
    <row r="154" spans="1:27" x14ac:dyDescent="0.25">
      <c r="A154" s="28" t="s">
        <v>459</v>
      </c>
      <c r="B154" s="1" t="s">
        <v>314</v>
      </c>
      <c r="C154" s="1"/>
      <c r="D154" s="1"/>
      <c r="E154" s="1"/>
      <c r="F154" s="1"/>
      <c r="G154" s="1"/>
      <c r="H154" s="1"/>
      <c r="I154" s="1"/>
      <c r="J154" s="100" t="s">
        <v>177</v>
      </c>
      <c r="K154" s="100"/>
      <c r="L154" s="100"/>
      <c r="M154" s="100"/>
      <c r="N154" s="100"/>
      <c r="O154" s="28"/>
      <c r="P154" s="1"/>
      <c r="Q154" s="1"/>
      <c r="R154" s="1"/>
      <c r="S154" s="1"/>
      <c r="T154" s="1"/>
      <c r="U154" s="1"/>
      <c r="V154" s="1"/>
      <c r="W154" s="1"/>
      <c r="Y154" s="112"/>
      <c r="Z154" s="85"/>
      <c r="AA154" s="112"/>
    </row>
    <row r="155" spans="1:27" x14ac:dyDescent="0.25">
      <c r="A155" s="28" t="s">
        <v>460</v>
      </c>
      <c r="B155" s="1" t="s">
        <v>316</v>
      </c>
      <c r="C155" s="1"/>
      <c r="D155" s="1"/>
      <c r="E155" s="1"/>
      <c r="F155" s="1"/>
      <c r="G155" s="1"/>
      <c r="H155" s="1"/>
      <c r="I155" s="1"/>
      <c r="J155" s="100" t="s">
        <v>177</v>
      </c>
      <c r="K155" s="100"/>
      <c r="L155" s="100"/>
      <c r="M155" s="100"/>
      <c r="N155" s="100"/>
      <c r="O155" s="28"/>
      <c r="P155" s="1"/>
      <c r="Q155" s="1"/>
      <c r="R155" s="1"/>
      <c r="S155" s="1"/>
      <c r="T155" s="1"/>
      <c r="U155" s="1"/>
      <c r="V155" s="1"/>
      <c r="W155" s="1"/>
      <c r="Y155" s="112"/>
      <c r="Z155" s="85"/>
      <c r="AA155" s="112"/>
    </row>
    <row r="156" spans="1:27" x14ac:dyDescent="0.25">
      <c r="A156" s="28" t="s">
        <v>461</v>
      </c>
      <c r="B156" s="1" t="s">
        <v>187</v>
      </c>
      <c r="C156" s="1"/>
      <c r="D156" s="1"/>
      <c r="E156" s="1"/>
      <c r="F156" s="1"/>
      <c r="G156" s="1"/>
      <c r="H156" s="1"/>
      <c r="I156" s="100" t="s">
        <v>177</v>
      </c>
      <c r="J156" s="1"/>
      <c r="K156" s="77"/>
      <c r="L156" s="100"/>
      <c r="M156" s="100"/>
      <c r="N156" s="28"/>
      <c r="O156" s="1"/>
      <c r="P156" s="1"/>
      <c r="Q156" s="100"/>
      <c r="R156" s="1"/>
      <c r="S156" s="1"/>
      <c r="T156" s="28"/>
      <c r="U156" s="28"/>
      <c r="V156" s="103"/>
      <c r="W156" s="28"/>
      <c r="X156" s="62"/>
      <c r="Y156" s="112"/>
      <c r="Z156" s="85"/>
      <c r="AA156" s="112"/>
    </row>
    <row r="157" spans="1:27" x14ac:dyDescent="0.25">
      <c r="A157" s="28" t="s">
        <v>467</v>
      </c>
      <c r="B157" s="1" t="s">
        <v>143</v>
      </c>
      <c r="C157" s="1"/>
      <c r="D157" s="1"/>
      <c r="E157" s="1"/>
      <c r="F157" s="100" t="s">
        <v>177</v>
      </c>
      <c r="G157" s="1"/>
      <c r="H157" s="100" t="s">
        <v>177</v>
      </c>
      <c r="I157" s="100" t="s">
        <v>177</v>
      </c>
      <c r="J157" s="100" t="s">
        <v>177</v>
      </c>
      <c r="K157" s="100" t="s">
        <v>177</v>
      </c>
      <c r="L157" s="100" t="s">
        <v>177</v>
      </c>
      <c r="M157" s="100"/>
      <c r="N157" s="28"/>
      <c r="O157" s="1"/>
      <c r="P157" s="1"/>
      <c r="Q157" s="100"/>
      <c r="R157" s="1"/>
      <c r="S157" s="1"/>
      <c r="T157" s="28"/>
      <c r="U157" s="28"/>
      <c r="V157" s="103"/>
      <c r="W157" s="28"/>
      <c r="X157" s="76"/>
      <c r="Y157" s="112"/>
      <c r="Z157" s="85"/>
      <c r="AA157" s="112"/>
    </row>
    <row r="158" spans="1:27" x14ac:dyDescent="0.25">
      <c r="A158" s="28" t="s">
        <v>475</v>
      </c>
      <c r="B158" s="1" t="s">
        <v>349</v>
      </c>
      <c r="C158" s="1"/>
      <c r="D158" s="1"/>
      <c r="E158" s="1"/>
      <c r="F158" s="100" t="s">
        <v>177</v>
      </c>
      <c r="G158" s="1"/>
      <c r="H158" s="100"/>
      <c r="I158" s="100"/>
      <c r="J158" s="100"/>
      <c r="K158" s="100"/>
      <c r="L158" s="100"/>
      <c r="M158" s="100"/>
      <c r="N158" s="28"/>
      <c r="O158" s="1"/>
      <c r="P158" s="1"/>
      <c r="Q158" s="100"/>
      <c r="R158" s="1"/>
      <c r="S158" s="1"/>
      <c r="T158" s="28"/>
      <c r="U158" s="28"/>
      <c r="V158" s="103"/>
      <c r="W158" s="28"/>
      <c r="X158" s="76"/>
      <c r="Y158" s="112"/>
      <c r="Z158" s="85"/>
      <c r="AA158" s="112"/>
    </row>
    <row r="159" spans="1:27" x14ac:dyDescent="0.25">
      <c r="A159" s="28" t="s">
        <v>481</v>
      </c>
      <c r="B159" s="1" t="s">
        <v>386</v>
      </c>
      <c r="C159" s="1"/>
      <c r="D159" s="100" t="s">
        <v>177</v>
      </c>
      <c r="E159" s="100"/>
      <c r="F159" s="100"/>
      <c r="G159" s="4"/>
      <c r="H159" s="100"/>
      <c r="I159" s="100"/>
      <c r="J159" s="100"/>
      <c r="K159" s="77"/>
      <c r="L159" s="100"/>
      <c r="M159" s="100"/>
      <c r="N159" s="28"/>
      <c r="O159" s="1"/>
      <c r="P159" s="1"/>
      <c r="Q159" s="100"/>
      <c r="R159" s="1"/>
      <c r="S159" s="1"/>
      <c r="T159" s="28"/>
      <c r="U159" s="28"/>
      <c r="V159" s="103"/>
      <c r="W159" s="28"/>
      <c r="X159" s="62"/>
      <c r="Y159" s="112"/>
      <c r="Z159" s="85"/>
      <c r="AA159" s="112"/>
    </row>
    <row r="160" spans="1:27" x14ac:dyDescent="0.25">
      <c r="A160" s="28" t="s">
        <v>484</v>
      </c>
      <c r="B160" s="1" t="s">
        <v>387</v>
      </c>
      <c r="C160" s="1"/>
      <c r="D160" s="100" t="s">
        <v>177</v>
      </c>
      <c r="E160" s="100"/>
      <c r="F160" s="100"/>
      <c r="G160" s="4"/>
      <c r="H160" s="100"/>
      <c r="I160" s="100"/>
      <c r="J160" s="100"/>
      <c r="K160" s="77"/>
      <c r="L160" s="100"/>
      <c r="M160" s="100"/>
      <c r="N160" s="28"/>
      <c r="O160" s="1"/>
      <c r="P160" s="1"/>
      <c r="Q160" s="100"/>
      <c r="R160" s="1"/>
      <c r="S160" s="1"/>
      <c r="T160" s="28"/>
      <c r="U160" s="28"/>
      <c r="V160" s="103"/>
      <c r="W160" s="28"/>
      <c r="X160" s="62"/>
      <c r="Y160" s="112"/>
      <c r="Z160" s="85"/>
      <c r="AA160" s="112"/>
    </row>
  </sheetData>
  <mergeCells count="1">
    <mergeCell ref="AA4:AA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A79"/>
  <sheetViews>
    <sheetView showGridLines="0" workbookViewId="0">
      <selection activeCell="D14" sqref="D14"/>
    </sheetView>
  </sheetViews>
  <sheetFormatPr defaultRowHeight="15" x14ac:dyDescent="0.25"/>
  <cols>
    <col min="1" max="2" width="2.85546875" customWidth="1"/>
    <col min="3" max="3" width="13" customWidth="1"/>
    <col min="4" max="10" width="4.28515625" customWidth="1"/>
    <col min="11" max="11" width="4.28515625" bestFit="1" customWidth="1"/>
    <col min="12" max="14" width="4.28515625" customWidth="1"/>
    <col min="15" max="15" width="4.28515625" style="3" customWidth="1"/>
    <col min="16" max="22" width="4.28515625" customWidth="1"/>
    <col min="23" max="23" width="4.28515625" style="3" customWidth="1"/>
    <col min="24" max="26" width="4.28515625" customWidth="1"/>
    <col min="27" max="27" width="5.5703125" bestFit="1" customWidth="1"/>
  </cols>
  <sheetData>
    <row r="1" spans="2:27" ht="18.75" x14ac:dyDescent="0.3">
      <c r="D1" s="23" t="s">
        <v>327</v>
      </c>
      <c r="E1" s="23"/>
      <c r="F1" s="23"/>
      <c r="G1" s="23"/>
      <c r="H1" s="23"/>
    </row>
    <row r="3" spans="2:27" x14ac:dyDescent="0.25">
      <c r="B3" s="35"/>
      <c r="C3" s="36" t="s">
        <v>145</v>
      </c>
    </row>
    <row r="4" spans="2:27" x14ac:dyDescent="0.25">
      <c r="B4" s="41"/>
      <c r="C4" s="36" t="s">
        <v>147</v>
      </c>
      <c r="D4" s="43" t="s">
        <v>149</v>
      </c>
      <c r="E4" s="42" t="s">
        <v>148</v>
      </c>
      <c r="F4" s="43" t="s">
        <v>149</v>
      </c>
      <c r="G4" s="42" t="s">
        <v>148</v>
      </c>
      <c r="H4" s="42" t="s">
        <v>148</v>
      </c>
      <c r="I4" s="43" t="s">
        <v>149</v>
      </c>
      <c r="J4" s="42" t="s">
        <v>148</v>
      </c>
      <c r="K4" s="43" t="s">
        <v>149</v>
      </c>
      <c r="L4" s="42" t="s">
        <v>148</v>
      </c>
      <c r="M4" s="43" t="s">
        <v>149</v>
      </c>
      <c r="N4" s="42" t="s">
        <v>148</v>
      </c>
      <c r="O4" s="43" t="s">
        <v>149</v>
      </c>
      <c r="P4" s="42" t="s">
        <v>148</v>
      </c>
      <c r="Q4" s="43" t="s">
        <v>149</v>
      </c>
      <c r="R4" s="42" t="s">
        <v>148</v>
      </c>
      <c r="S4" s="43" t="s">
        <v>149</v>
      </c>
      <c r="T4" s="42" t="s">
        <v>148</v>
      </c>
      <c r="U4" s="43" t="s">
        <v>149</v>
      </c>
      <c r="V4" s="42" t="s">
        <v>148</v>
      </c>
      <c r="W4" s="43" t="s">
        <v>149</v>
      </c>
      <c r="X4" s="42" t="s">
        <v>148</v>
      </c>
      <c r="Y4" s="43" t="s">
        <v>149</v>
      </c>
      <c r="Z4" s="42" t="s">
        <v>148</v>
      </c>
      <c r="AA4" s="344" t="s">
        <v>150</v>
      </c>
    </row>
    <row r="5" spans="2:27" x14ac:dyDescent="0.25">
      <c r="D5" s="46">
        <v>23</v>
      </c>
      <c r="E5" s="46">
        <v>22</v>
      </c>
      <c r="F5" s="46">
        <v>22</v>
      </c>
      <c r="G5" s="46">
        <v>21</v>
      </c>
      <c r="H5" s="46">
        <v>20</v>
      </c>
      <c r="I5" s="46">
        <v>20</v>
      </c>
      <c r="J5" s="46">
        <v>19</v>
      </c>
      <c r="K5" s="46">
        <v>19</v>
      </c>
      <c r="L5" s="46">
        <v>18</v>
      </c>
      <c r="M5" s="46">
        <v>18</v>
      </c>
      <c r="N5" s="46">
        <v>17</v>
      </c>
      <c r="O5" s="46">
        <v>17</v>
      </c>
      <c r="P5" s="46">
        <v>16</v>
      </c>
      <c r="Q5" s="46">
        <v>16</v>
      </c>
      <c r="R5" s="46">
        <v>15</v>
      </c>
      <c r="S5" s="46">
        <v>15</v>
      </c>
      <c r="T5" s="46">
        <v>14</v>
      </c>
      <c r="U5" s="46">
        <v>14</v>
      </c>
      <c r="V5" s="46">
        <v>13</v>
      </c>
      <c r="W5" s="46">
        <v>13</v>
      </c>
      <c r="X5" s="46">
        <v>12</v>
      </c>
      <c r="Y5" s="46">
        <v>12</v>
      </c>
      <c r="Z5" s="48">
        <v>11</v>
      </c>
      <c r="AA5" s="345"/>
    </row>
    <row r="7" spans="2:27" x14ac:dyDescent="0.25">
      <c r="C7" s="59" t="s">
        <v>152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0"/>
      <c r="P7" s="59"/>
      <c r="Q7" s="59"/>
      <c r="R7" s="59"/>
      <c r="S7" s="59"/>
      <c r="T7" s="59"/>
      <c r="U7" s="59"/>
      <c r="V7" s="59"/>
      <c r="W7" s="60"/>
      <c r="X7" s="59"/>
    </row>
    <row r="9" spans="2:27" x14ac:dyDescent="0.25">
      <c r="D9" s="346" t="s">
        <v>155</v>
      </c>
      <c r="E9" s="346"/>
      <c r="F9" s="346"/>
      <c r="G9" s="346"/>
      <c r="H9" s="346"/>
      <c r="I9" s="346"/>
      <c r="J9" s="346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</row>
    <row r="10" spans="2:27" x14ac:dyDescent="0.25">
      <c r="C10" s="65" t="s">
        <v>156</v>
      </c>
      <c r="D10" s="164"/>
      <c r="E10" s="164"/>
      <c r="F10" s="164"/>
      <c r="G10" s="66"/>
      <c r="H10" s="66"/>
      <c r="I10" s="66"/>
      <c r="J10" s="28">
        <v>1</v>
      </c>
      <c r="K10" s="28">
        <v>1</v>
      </c>
      <c r="L10" s="28">
        <v>1</v>
      </c>
      <c r="M10" s="66"/>
      <c r="N10" s="28">
        <v>1</v>
      </c>
      <c r="O10" s="66"/>
      <c r="P10" s="66"/>
      <c r="Q10" s="66"/>
      <c r="R10" s="66"/>
      <c r="S10" s="66"/>
      <c r="T10" s="66"/>
      <c r="U10" s="66"/>
      <c r="V10" s="28">
        <v>1</v>
      </c>
      <c r="W10" s="66"/>
      <c r="X10" s="28">
        <v>1</v>
      </c>
      <c r="Y10" s="28">
        <v>1</v>
      </c>
      <c r="Z10" s="28">
        <v>1</v>
      </c>
      <c r="AA10" s="35">
        <v>2</v>
      </c>
    </row>
    <row r="11" spans="2:27" x14ac:dyDescent="0.25">
      <c r="C11" s="65" t="s">
        <v>158</v>
      </c>
      <c r="D11" s="164"/>
      <c r="E11" s="164"/>
      <c r="F11" s="164"/>
      <c r="G11" s="66"/>
      <c r="H11" s="66"/>
      <c r="I11" s="66"/>
      <c r="J11" s="28">
        <v>2</v>
      </c>
      <c r="K11" s="66"/>
      <c r="L11" s="35">
        <v>3</v>
      </c>
      <c r="M11" s="28">
        <v>1</v>
      </c>
      <c r="N11" s="66"/>
      <c r="O11" s="28">
        <v>1</v>
      </c>
      <c r="P11" s="28">
        <v>1</v>
      </c>
      <c r="Q11" s="28">
        <v>2</v>
      </c>
      <c r="R11" s="28">
        <v>1</v>
      </c>
      <c r="S11" s="66"/>
      <c r="T11" s="66"/>
      <c r="U11" s="66"/>
      <c r="V11" s="28">
        <v>1</v>
      </c>
      <c r="W11" s="28">
        <v>1</v>
      </c>
      <c r="X11" s="66"/>
      <c r="Y11" s="35">
        <v>3</v>
      </c>
      <c r="Z11" s="28">
        <v>3</v>
      </c>
      <c r="AA11" s="28">
        <v>2</v>
      </c>
    </row>
    <row r="12" spans="2:27" x14ac:dyDescent="0.25">
      <c r="C12" s="65" t="s">
        <v>159</v>
      </c>
      <c r="D12" s="164"/>
      <c r="E12" s="166">
        <v>1</v>
      </c>
      <c r="F12" s="166">
        <v>1</v>
      </c>
      <c r="G12" s="28">
        <v>2</v>
      </c>
      <c r="H12" s="28">
        <v>1</v>
      </c>
      <c r="I12" s="28">
        <v>1</v>
      </c>
      <c r="J12" s="66"/>
      <c r="K12" s="28">
        <v>2</v>
      </c>
      <c r="L12" s="28">
        <v>1</v>
      </c>
      <c r="M12" s="28">
        <v>1</v>
      </c>
      <c r="N12" s="28">
        <v>2</v>
      </c>
      <c r="O12" s="66"/>
      <c r="P12" s="28">
        <v>1</v>
      </c>
      <c r="Q12" s="28">
        <v>2</v>
      </c>
      <c r="R12" s="28">
        <v>3</v>
      </c>
      <c r="S12" s="28">
        <v>1</v>
      </c>
      <c r="T12" s="35">
        <v>4</v>
      </c>
      <c r="U12" s="28">
        <v>2</v>
      </c>
      <c r="V12" s="28">
        <v>1</v>
      </c>
      <c r="W12" s="66"/>
      <c r="X12" s="28">
        <v>2</v>
      </c>
      <c r="Y12" s="28">
        <v>2</v>
      </c>
      <c r="Z12" s="35">
        <v>4</v>
      </c>
      <c r="AA12" s="28">
        <v>1</v>
      </c>
    </row>
    <row r="13" spans="2:27" x14ac:dyDescent="0.25">
      <c r="C13" s="65" t="s">
        <v>162</v>
      </c>
      <c r="D13" s="166">
        <v>3</v>
      </c>
      <c r="E13" s="166">
        <v>2</v>
      </c>
      <c r="F13" s="164"/>
      <c r="G13" s="28">
        <v>1</v>
      </c>
      <c r="H13" s="28">
        <v>1</v>
      </c>
      <c r="I13" s="28">
        <v>1</v>
      </c>
      <c r="J13" s="28">
        <v>2</v>
      </c>
      <c r="K13" s="66"/>
      <c r="L13" s="28">
        <v>1</v>
      </c>
      <c r="M13" s="28">
        <v>2</v>
      </c>
      <c r="N13" s="28">
        <v>1</v>
      </c>
      <c r="O13" s="35">
        <v>4</v>
      </c>
      <c r="P13" s="28">
        <v>2</v>
      </c>
      <c r="Q13" s="66"/>
      <c r="R13" s="28">
        <v>2</v>
      </c>
      <c r="S13" s="28">
        <v>1</v>
      </c>
      <c r="T13" s="76">
        <v>1</v>
      </c>
      <c r="U13" s="66"/>
      <c r="V13" s="28">
        <v>1</v>
      </c>
      <c r="W13" s="28">
        <v>1</v>
      </c>
      <c r="X13" s="28">
        <v>1</v>
      </c>
      <c r="Y13" s="28">
        <v>1</v>
      </c>
      <c r="Z13" s="66"/>
      <c r="AA13" s="28">
        <v>2</v>
      </c>
    </row>
    <row r="14" spans="2:27" ht="14.45" customHeight="1" x14ac:dyDescent="0.25">
      <c r="C14" s="65" t="s">
        <v>163</v>
      </c>
      <c r="D14" s="166">
        <v>2</v>
      </c>
      <c r="E14" s="166">
        <v>1</v>
      </c>
      <c r="F14" s="166">
        <v>2</v>
      </c>
      <c r="G14" s="28">
        <v>1</v>
      </c>
      <c r="H14" s="66"/>
      <c r="I14" s="66"/>
      <c r="J14" s="28">
        <v>1</v>
      </c>
      <c r="K14" s="28">
        <v>1</v>
      </c>
      <c r="L14" s="28">
        <v>2</v>
      </c>
      <c r="M14" s="28">
        <v>2</v>
      </c>
      <c r="N14" s="28">
        <v>3</v>
      </c>
      <c r="O14" s="28">
        <v>2</v>
      </c>
      <c r="P14" s="35">
        <v>4</v>
      </c>
      <c r="Q14" s="28">
        <v>3</v>
      </c>
      <c r="R14" s="28">
        <v>2</v>
      </c>
      <c r="S14" s="28">
        <v>2</v>
      </c>
      <c r="T14" s="66"/>
      <c r="U14" s="28">
        <v>2</v>
      </c>
      <c r="V14" s="76">
        <v>2</v>
      </c>
      <c r="W14" s="28">
        <v>3</v>
      </c>
      <c r="X14" s="28">
        <v>3</v>
      </c>
      <c r="Y14" s="28">
        <v>2</v>
      </c>
      <c r="Z14" s="35">
        <v>4</v>
      </c>
      <c r="AA14" s="28">
        <v>1</v>
      </c>
    </row>
    <row r="15" spans="2:27" ht="14.45" customHeight="1" x14ac:dyDescent="0.25">
      <c r="C15" s="65" t="s">
        <v>165</v>
      </c>
      <c r="D15" s="166">
        <v>3</v>
      </c>
      <c r="E15" s="166">
        <v>1</v>
      </c>
      <c r="F15" s="166">
        <v>1</v>
      </c>
      <c r="G15" s="28">
        <v>1</v>
      </c>
      <c r="H15" s="28">
        <v>1</v>
      </c>
      <c r="I15" s="28">
        <v>1</v>
      </c>
      <c r="J15" s="28">
        <v>3</v>
      </c>
      <c r="K15" s="35">
        <v>4</v>
      </c>
      <c r="L15" s="28">
        <v>2</v>
      </c>
      <c r="M15" s="28">
        <v>3</v>
      </c>
      <c r="N15" s="28">
        <v>2</v>
      </c>
      <c r="O15" s="28">
        <v>2</v>
      </c>
      <c r="P15" s="28">
        <v>2</v>
      </c>
      <c r="Q15" s="81">
        <v>1</v>
      </c>
      <c r="R15" s="28">
        <v>2</v>
      </c>
      <c r="S15" s="28">
        <v>2</v>
      </c>
      <c r="T15" s="81">
        <v>1</v>
      </c>
      <c r="U15" s="35">
        <v>4</v>
      </c>
      <c r="V15" s="76">
        <v>3</v>
      </c>
      <c r="W15" s="28">
        <v>2</v>
      </c>
      <c r="X15" s="81">
        <v>1</v>
      </c>
      <c r="Y15" s="76">
        <v>3</v>
      </c>
      <c r="Z15" s="28">
        <v>3</v>
      </c>
      <c r="AA15" s="35">
        <v>3</v>
      </c>
    </row>
    <row r="16" spans="2:27" ht="14.45" customHeight="1" x14ac:dyDescent="0.25">
      <c r="C16" s="65" t="s">
        <v>166</v>
      </c>
      <c r="D16" s="166">
        <v>2</v>
      </c>
      <c r="E16" s="166">
        <v>2</v>
      </c>
      <c r="F16" s="166">
        <v>2</v>
      </c>
      <c r="G16" s="28">
        <v>3</v>
      </c>
      <c r="H16" s="28">
        <v>5</v>
      </c>
      <c r="I16" s="28">
        <v>4</v>
      </c>
      <c r="J16" s="28">
        <v>5</v>
      </c>
      <c r="K16" s="28">
        <v>4</v>
      </c>
      <c r="L16" s="28">
        <v>3</v>
      </c>
      <c r="M16" s="28">
        <v>1</v>
      </c>
      <c r="N16" s="28">
        <v>2</v>
      </c>
      <c r="O16" s="28">
        <v>2</v>
      </c>
      <c r="P16" s="28">
        <v>2</v>
      </c>
      <c r="Q16" s="28">
        <v>3</v>
      </c>
      <c r="R16" s="28">
        <v>4</v>
      </c>
      <c r="S16" s="28">
        <v>4</v>
      </c>
      <c r="T16" s="35">
        <v>6</v>
      </c>
      <c r="U16" s="66"/>
      <c r="V16" s="28">
        <v>1</v>
      </c>
      <c r="W16" s="28">
        <v>2</v>
      </c>
      <c r="X16" s="28">
        <v>1</v>
      </c>
      <c r="Y16" s="35">
        <v>4</v>
      </c>
      <c r="Z16" s="28">
        <v>2</v>
      </c>
      <c r="AA16" s="28">
        <v>1</v>
      </c>
    </row>
    <row r="17" spans="3:27" ht="14.45" customHeight="1" x14ac:dyDescent="0.25">
      <c r="C17" s="65" t="s">
        <v>167</v>
      </c>
      <c r="D17" s="166">
        <v>5</v>
      </c>
      <c r="E17" s="166">
        <v>7</v>
      </c>
      <c r="F17" s="165">
        <v>8</v>
      </c>
      <c r="G17" s="28">
        <v>5</v>
      </c>
      <c r="H17" s="28">
        <v>4</v>
      </c>
      <c r="I17" s="28">
        <v>6</v>
      </c>
      <c r="J17" s="28">
        <v>6</v>
      </c>
      <c r="K17" s="28">
        <v>6</v>
      </c>
      <c r="L17" s="28">
        <v>6</v>
      </c>
      <c r="M17" s="35">
        <v>7</v>
      </c>
      <c r="N17" s="35">
        <v>6</v>
      </c>
      <c r="O17" s="28">
        <v>2</v>
      </c>
      <c r="P17" s="28">
        <v>2</v>
      </c>
      <c r="Q17" s="28">
        <v>4</v>
      </c>
      <c r="R17" s="28">
        <v>4</v>
      </c>
      <c r="S17" s="35">
        <v>4</v>
      </c>
      <c r="T17" s="76">
        <v>3</v>
      </c>
      <c r="U17" s="76">
        <v>3</v>
      </c>
      <c r="V17" s="28">
        <v>2</v>
      </c>
      <c r="W17" s="66"/>
      <c r="X17" s="28">
        <v>1</v>
      </c>
      <c r="Y17" s="76">
        <v>2</v>
      </c>
      <c r="Z17" s="28">
        <v>2</v>
      </c>
      <c r="AA17" s="28">
        <v>1</v>
      </c>
    </row>
    <row r="18" spans="3:27" ht="14.45" customHeight="1" x14ac:dyDescent="0.25">
      <c r="C18" s="65" t="s">
        <v>168</v>
      </c>
      <c r="D18" s="166">
        <v>4</v>
      </c>
      <c r="E18" s="166">
        <v>2</v>
      </c>
      <c r="F18" s="166">
        <v>3</v>
      </c>
      <c r="G18" s="35">
        <v>5</v>
      </c>
      <c r="H18" s="28">
        <v>4</v>
      </c>
      <c r="I18" s="28">
        <v>3</v>
      </c>
      <c r="J18" s="35">
        <v>4</v>
      </c>
      <c r="K18" s="28">
        <v>2</v>
      </c>
      <c r="L18" s="28">
        <v>3</v>
      </c>
      <c r="M18" s="28">
        <v>2</v>
      </c>
      <c r="N18" s="35">
        <v>4</v>
      </c>
      <c r="O18" s="35">
        <v>3</v>
      </c>
      <c r="P18" s="28">
        <v>1</v>
      </c>
      <c r="Q18" s="28">
        <v>1</v>
      </c>
      <c r="R18" s="28">
        <v>1</v>
      </c>
      <c r="S18" s="28">
        <v>1</v>
      </c>
      <c r="T18" s="66"/>
      <c r="U18" s="35">
        <v>2</v>
      </c>
      <c r="V18" s="66"/>
      <c r="W18" s="76">
        <v>1</v>
      </c>
      <c r="X18" s="76"/>
      <c r="Y18" s="76"/>
      <c r="Z18" s="76"/>
      <c r="AA18" s="76"/>
    </row>
    <row r="19" spans="3:27" ht="14.45" customHeight="1" x14ac:dyDescent="0.25">
      <c r="C19" s="65" t="s">
        <v>169</v>
      </c>
      <c r="D19" s="166">
        <v>5</v>
      </c>
      <c r="E19" s="166">
        <v>3</v>
      </c>
      <c r="F19" s="166">
        <v>3</v>
      </c>
      <c r="G19" s="28">
        <v>3</v>
      </c>
      <c r="H19" s="28">
        <v>3</v>
      </c>
      <c r="I19" s="35">
        <v>6</v>
      </c>
      <c r="J19" s="35">
        <v>4</v>
      </c>
      <c r="K19" s="28">
        <v>2</v>
      </c>
      <c r="L19" s="35">
        <v>4</v>
      </c>
      <c r="M19" s="28">
        <v>1</v>
      </c>
      <c r="N19" s="28">
        <v>1</v>
      </c>
      <c r="O19" s="66"/>
      <c r="P19" s="28">
        <v>1</v>
      </c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3:27" ht="14.45" customHeight="1" x14ac:dyDescent="0.25">
      <c r="C20" s="65" t="s">
        <v>170</v>
      </c>
      <c r="D20" s="166">
        <v>4</v>
      </c>
      <c r="E20" s="35">
        <v>4</v>
      </c>
      <c r="F20" s="166">
        <v>3</v>
      </c>
      <c r="G20" s="28">
        <v>2</v>
      </c>
      <c r="H20" s="28">
        <v>3</v>
      </c>
      <c r="I20" s="28">
        <v>2</v>
      </c>
      <c r="J20" s="35">
        <v>4</v>
      </c>
      <c r="K20" s="35">
        <v>3</v>
      </c>
      <c r="L20" s="35">
        <v>2</v>
      </c>
      <c r="M20" s="28">
        <v>1</v>
      </c>
      <c r="N20" s="98">
        <v>2</v>
      </c>
      <c r="O20" s="28">
        <v>1</v>
      </c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</row>
    <row r="21" spans="3:27" ht="14.45" customHeight="1" x14ac:dyDescent="0.25">
      <c r="C21" s="65" t="s">
        <v>171</v>
      </c>
      <c r="D21" s="166">
        <v>2</v>
      </c>
      <c r="E21" s="166">
        <v>2</v>
      </c>
      <c r="F21" s="166">
        <v>1</v>
      </c>
      <c r="G21" s="28">
        <v>2</v>
      </c>
      <c r="H21" s="35">
        <v>4</v>
      </c>
      <c r="I21" s="28">
        <v>2</v>
      </c>
      <c r="J21" s="66"/>
      <c r="K21" s="35">
        <v>3</v>
      </c>
      <c r="L21" s="35">
        <v>2</v>
      </c>
      <c r="M21" s="28"/>
      <c r="N21" s="28"/>
      <c r="O21" s="28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</row>
    <row r="22" spans="3:27" ht="14.45" customHeight="1" x14ac:dyDescent="0.25">
      <c r="C22" s="101" t="s">
        <v>173</v>
      </c>
      <c r="D22" s="167">
        <v>11</v>
      </c>
      <c r="E22" s="167">
        <v>8</v>
      </c>
      <c r="F22" s="167">
        <v>2</v>
      </c>
      <c r="G22" s="102">
        <v>6</v>
      </c>
      <c r="H22" s="102">
        <v>3</v>
      </c>
      <c r="I22" s="102">
        <v>6</v>
      </c>
      <c r="J22" s="102">
        <v>8</v>
      </c>
      <c r="K22" s="102">
        <v>8</v>
      </c>
      <c r="L22" s="101">
        <v>14</v>
      </c>
      <c r="M22" s="98">
        <v>15</v>
      </c>
      <c r="N22" s="102">
        <v>2</v>
      </c>
      <c r="O22" s="102">
        <v>4</v>
      </c>
      <c r="P22" s="66"/>
      <c r="Q22" s="102">
        <v>3</v>
      </c>
      <c r="R22" s="96">
        <v>3</v>
      </c>
      <c r="S22" s="96">
        <v>1</v>
      </c>
      <c r="T22" s="96">
        <v>3</v>
      </c>
      <c r="U22" s="102">
        <v>3</v>
      </c>
      <c r="V22" s="102">
        <v>3</v>
      </c>
      <c r="W22" s="102">
        <v>4</v>
      </c>
      <c r="X22" s="98">
        <v>7</v>
      </c>
      <c r="Y22" s="102">
        <v>4</v>
      </c>
      <c r="Z22" s="96">
        <v>2</v>
      </c>
      <c r="AA22" s="102">
        <v>5</v>
      </c>
    </row>
    <row r="23" spans="3:27" ht="14.45" customHeight="1" x14ac:dyDescent="0.25">
      <c r="C23" s="104" t="s">
        <v>120</v>
      </c>
      <c r="D23" s="105">
        <f>SUM(D10:D22)</f>
        <v>41</v>
      </c>
      <c r="E23" s="105">
        <f>SUM(E10:E22)</f>
        <v>33</v>
      </c>
      <c r="F23" s="105">
        <f>SUM(F10:F22)</f>
        <v>26</v>
      </c>
      <c r="G23" s="105">
        <f>SUM(G10:G22)</f>
        <v>31</v>
      </c>
      <c r="H23" s="105">
        <f t="shared" ref="H23:L23" si="0">SUM(H10:H22)</f>
        <v>29</v>
      </c>
      <c r="I23" s="105">
        <f t="shared" si="0"/>
        <v>32</v>
      </c>
      <c r="J23" s="105">
        <f t="shared" si="0"/>
        <v>40</v>
      </c>
      <c r="K23" s="105">
        <f t="shared" si="0"/>
        <v>36</v>
      </c>
      <c r="L23" s="106">
        <f t="shared" si="0"/>
        <v>44</v>
      </c>
      <c r="M23" s="106">
        <f t="shared" ref="M23:AA23" si="1">SUM(M10:M22)</f>
        <v>36</v>
      </c>
      <c r="N23" s="106">
        <f t="shared" si="1"/>
        <v>26</v>
      </c>
      <c r="O23" s="104">
        <f t="shared" si="1"/>
        <v>21</v>
      </c>
      <c r="P23" s="104">
        <f t="shared" si="1"/>
        <v>16</v>
      </c>
      <c r="Q23" s="104">
        <f t="shared" si="1"/>
        <v>19</v>
      </c>
      <c r="R23" s="106">
        <f t="shared" si="1"/>
        <v>22</v>
      </c>
      <c r="S23" s="104">
        <f t="shared" si="1"/>
        <v>16</v>
      </c>
      <c r="T23" s="104">
        <f t="shared" si="1"/>
        <v>18</v>
      </c>
      <c r="U23" s="104">
        <f t="shared" si="1"/>
        <v>16</v>
      </c>
      <c r="V23" s="104">
        <f t="shared" si="1"/>
        <v>15</v>
      </c>
      <c r="W23" s="104">
        <f t="shared" si="1"/>
        <v>14</v>
      </c>
      <c r="X23" s="104">
        <f t="shared" si="1"/>
        <v>17</v>
      </c>
      <c r="Y23" s="106">
        <f t="shared" si="1"/>
        <v>22</v>
      </c>
      <c r="Z23" s="106">
        <f t="shared" si="1"/>
        <v>21</v>
      </c>
      <c r="AA23" s="104">
        <f t="shared" si="1"/>
        <v>18</v>
      </c>
    </row>
    <row r="24" spans="3:27" ht="14.45" customHeight="1" x14ac:dyDescent="0.25"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4"/>
      <c r="O24" s="105"/>
      <c r="P24" s="104"/>
      <c r="Q24" s="105"/>
      <c r="R24" s="107"/>
      <c r="S24" s="105"/>
      <c r="T24" s="107"/>
      <c r="U24" s="105"/>
      <c r="V24" s="105"/>
      <c r="W24" s="105"/>
      <c r="X24" s="105"/>
      <c r="Y24" s="105"/>
      <c r="Z24" s="107"/>
      <c r="AA24" s="105"/>
    </row>
    <row r="25" spans="3:27" ht="14.45" customHeight="1" x14ac:dyDescent="0.25"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5"/>
      <c r="N25" s="104"/>
      <c r="O25" s="105"/>
      <c r="P25" s="104"/>
      <c r="Q25" s="105"/>
      <c r="R25" s="107"/>
      <c r="S25" s="105"/>
      <c r="T25" s="107"/>
      <c r="U25" s="105"/>
      <c r="V25" s="105"/>
      <c r="W25" s="105"/>
      <c r="X25" s="105"/>
      <c r="Y25" s="105"/>
      <c r="Z25" s="107"/>
      <c r="AA25" s="105"/>
    </row>
    <row r="26" spans="3:27" ht="14.45" customHeight="1" x14ac:dyDescent="0.25"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104"/>
      <c r="O26" s="105"/>
      <c r="P26" s="104"/>
      <c r="Q26" s="105"/>
      <c r="R26" s="107"/>
      <c r="S26" s="105"/>
      <c r="T26" s="107"/>
      <c r="U26" s="105"/>
      <c r="V26" s="105"/>
      <c r="W26" s="105"/>
      <c r="X26" s="105"/>
      <c r="Y26" s="105"/>
      <c r="Z26" s="107"/>
      <c r="AA26" s="105"/>
    </row>
    <row r="27" spans="3:27" ht="14.45" customHeight="1" x14ac:dyDescent="0.25"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5"/>
      <c r="N27" s="104"/>
      <c r="O27" s="105"/>
      <c r="P27" s="104"/>
      <c r="Q27" s="105"/>
      <c r="R27" s="107"/>
      <c r="S27" s="105"/>
      <c r="T27" s="107"/>
      <c r="U27" s="105"/>
      <c r="V27" s="105"/>
      <c r="W27" s="105"/>
      <c r="X27" s="105"/>
      <c r="Y27" s="105"/>
      <c r="Z27" s="107"/>
      <c r="AA27" s="105"/>
    </row>
    <row r="28" spans="3:27" ht="14.45" customHeight="1" x14ac:dyDescent="0.25"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P28" s="110"/>
      <c r="Q28" s="3"/>
      <c r="R28" s="110"/>
      <c r="S28" s="110"/>
      <c r="T28" s="62"/>
      <c r="U28" s="3"/>
      <c r="V28" s="3"/>
      <c r="X28" s="62"/>
      <c r="Y28" s="3"/>
      <c r="Z28" s="3"/>
      <c r="AA28" s="3"/>
    </row>
    <row r="29" spans="3:27" ht="14.45" customHeight="1" x14ac:dyDescent="0.25"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P29" s="110"/>
      <c r="Q29" s="3"/>
      <c r="R29" s="110"/>
      <c r="S29" s="110"/>
      <c r="T29" s="62"/>
      <c r="U29" s="3"/>
      <c r="V29" s="3"/>
      <c r="X29" s="62"/>
      <c r="Y29" s="3"/>
      <c r="Z29" s="3"/>
      <c r="AA29" s="3"/>
    </row>
    <row r="30" spans="3:27" ht="14.45" customHeight="1" x14ac:dyDescent="0.25"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P30" s="110"/>
      <c r="Q30" s="3"/>
      <c r="R30" s="110"/>
      <c r="S30" s="110"/>
      <c r="T30" s="62"/>
      <c r="U30" s="3"/>
      <c r="V30" s="3"/>
      <c r="X30" s="62"/>
      <c r="Y30" s="3"/>
      <c r="Z30" s="3"/>
      <c r="AA30" s="3"/>
    </row>
    <row r="31" spans="3:27" ht="14.45" customHeight="1" x14ac:dyDescent="0.25"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P31" s="110"/>
      <c r="Q31" s="3"/>
      <c r="R31" s="110"/>
      <c r="S31" s="110"/>
      <c r="T31" s="62"/>
      <c r="U31" s="3"/>
      <c r="V31" s="3"/>
      <c r="X31" s="62"/>
      <c r="Y31" s="3"/>
      <c r="Z31" s="3"/>
      <c r="AA31" s="3"/>
    </row>
    <row r="32" spans="3:27" ht="14.45" customHeight="1" x14ac:dyDescent="0.25"/>
    <row r="33" ht="14.45" customHeight="1" x14ac:dyDescent="0.25"/>
    <row r="34" ht="14.45" customHeight="1" x14ac:dyDescent="0.25"/>
    <row r="35" ht="14.45" customHeight="1" x14ac:dyDescent="0.25"/>
    <row r="36" ht="14.45" customHeight="1" x14ac:dyDescent="0.25"/>
    <row r="37" ht="14.45" customHeight="1" x14ac:dyDescent="0.25"/>
    <row r="38" ht="14.45" customHeight="1" x14ac:dyDescent="0.25"/>
    <row r="39" ht="14.45" customHeight="1" x14ac:dyDescent="0.25"/>
    <row r="40" ht="14.45" customHeight="1" x14ac:dyDescent="0.25"/>
    <row r="41" ht="14.45" customHeight="1" x14ac:dyDescent="0.25"/>
    <row r="42" ht="14.45" customHeight="1" x14ac:dyDescent="0.25"/>
    <row r="43" ht="14.45" customHeight="1" x14ac:dyDescent="0.25"/>
    <row r="44" ht="14.45" customHeight="1" x14ac:dyDescent="0.25"/>
    <row r="45" ht="14.45" customHeight="1" x14ac:dyDescent="0.25"/>
    <row r="46" ht="14.45" customHeight="1" x14ac:dyDescent="0.25"/>
    <row r="47" ht="14.45" customHeight="1" x14ac:dyDescent="0.25"/>
    <row r="48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14.45" customHeight="1" x14ac:dyDescent="0.25"/>
    <row r="79" ht="14.45" customHeight="1" x14ac:dyDescent="0.25"/>
  </sheetData>
  <mergeCells count="2">
    <mergeCell ref="AA4:AA5"/>
    <mergeCell ref="D9:X9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9"/>
  <sheetViews>
    <sheetView showGridLines="0" topLeftCell="A4" workbookViewId="0">
      <selection activeCell="D29" sqref="D29:F29"/>
    </sheetView>
  </sheetViews>
  <sheetFormatPr defaultColWidth="9.140625" defaultRowHeight="15.75" x14ac:dyDescent="0.25"/>
  <cols>
    <col min="1" max="1" width="6.140625" style="5" customWidth="1"/>
    <col min="2" max="2" width="13.7109375" style="10" customWidth="1"/>
    <col min="3" max="3" width="2" style="10" customWidth="1"/>
    <col min="4" max="4" width="17.28515625" style="5" customWidth="1"/>
    <col min="5" max="5" width="19.28515625" style="5" bestFit="1" customWidth="1"/>
    <col min="6" max="6" width="18.5703125" style="5" bestFit="1" customWidth="1"/>
    <col min="7" max="7" width="5.5703125" style="5" customWidth="1"/>
    <col min="8" max="8" width="3.7109375" style="5" bestFit="1" customWidth="1"/>
    <col min="9" max="9" width="15" style="5" customWidth="1"/>
    <col min="10" max="12" width="6.85546875" style="5" customWidth="1"/>
    <col min="13" max="13" width="5.140625" style="5" customWidth="1"/>
    <col min="14" max="14" width="7" style="10" customWidth="1"/>
    <col min="15" max="15" width="21.5703125" style="5" customWidth="1"/>
    <col min="16" max="16" width="11.5703125" style="6" bestFit="1" customWidth="1"/>
    <col min="17" max="16384" width="9.140625" style="5"/>
  </cols>
  <sheetData>
    <row r="1" spans="1:16" x14ac:dyDescent="0.25">
      <c r="B1" s="9" t="s">
        <v>68</v>
      </c>
      <c r="I1" s="9" t="s">
        <v>69</v>
      </c>
      <c r="J1" s="6"/>
      <c r="N1" s="9" t="s">
        <v>96</v>
      </c>
    </row>
    <row r="2" spans="1:16" x14ac:dyDescent="0.25">
      <c r="I2" s="11"/>
      <c r="J2" s="6"/>
    </row>
    <row r="3" spans="1:16" x14ac:dyDescent="0.25">
      <c r="J3" s="348" t="s">
        <v>70</v>
      </c>
      <c r="K3" s="348"/>
      <c r="L3" s="348"/>
    </row>
    <row r="4" spans="1:16" s="6" customFormat="1" x14ac:dyDescent="0.25">
      <c r="B4" s="10"/>
      <c r="C4" s="10"/>
      <c r="D4" s="12" t="s">
        <v>6</v>
      </c>
      <c r="E4" s="12" t="s">
        <v>7</v>
      </c>
      <c r="F4" s="12" t="s">
        <v>8</v>
      </c>
      <c r="J4" s="12" t="s">
        <v>6</v>
      </c>
      <c r="K4" s="12" t="s">
        <v>7</v>
      </c>
      <c r="L4" s="12" t="s">
        <v>8</v>
      </c>
      <c r="N4" s="12" t="s">
        <v>98</v>
      </c>
      <c r="O4" s="12" t="s">
        <v>0</v>
      </c>
      <c r="P4" s="12" t="s">
        <v>97</v>
      </c>
    </row>
    <row r="5" spans="1:16" x14ac:dyDescent="0.25">
      <c r="A5" s="27" t="s">
        <v>6</v>
      </c>
      <c r="B5" s="13">
        <v>2010</v>
      </c>
      <c r="C5" s="14"/>
      <c r="D5" s="8" t="s">
        <v>26</v>
      </c>
      <c r="E5" s="8" t="s">
        <v>27</v>
      </c>
      <c r="F5" s="8" t="s">
        <v>28</v>
      </c>
      <c r="H5" s="27" t="s">
        <v>6</v>
      </c>
      <c r="I5" s="7" t="s">
        <v>71</v>
      </c>
      <c r="J5" s="27">
        <v>7</v>
      </c>
      <c r="K5" s="27">
        <v>3</v>
      </c>
      <c r="L5" s="27">
        <v>4</v>
      </c>
    </row>
    <row r="6" spans="1:16" x14ac:dyDescent="0.25">
      <c r="A6" s="27" t="s">
        <v>7</v>
      </c>
      <c r="B6" s="13">
        <v>2011</v>
      </c>
      <c r="C6" s="14"/>
      <c r="D6" s="8" t="s">
        <v>28</v>
      </c>
      <c r="E6" s="8" t="s">
        <v>27</v>
      </c>
      <c r="F6" s="8" t="s">
        <v>29</v>
      </c>
      <c r="H6" s="27" t="s">
        <v>7</v>
      </c>
      <c r="I6" s="7" t="s">
        <v>101</v>
      </c>
      <c r="J6" s="27">
        <v>4</v>
      </c>
      <c r="K6" s="27">
        <v>1</v>
      </c>
      <c r="L6" s="27"/>
      <c r="N6" s="15">
        <v>2012</v>
      </c>
      <c r="O6" s="8" t="s">
        <v>58</v>
      </c>
      <c r="P6" s="27">
        <v>39</v>
      </c>
    </row>
    <row r="7" spans="1:16" x14ac:dyDescent="0.25">
      <c r="A7" s="27" t="s">
        <v>8</v>
      </c>
      <c r="B7" s="13" t="s">
        <v>73</v>
      </c>
      <c r="C7" s="14"/>
      <c r="D7" s="8" t="s">
        <v>46</v>
      </c>
      <c r="E7" s="8" t="s">
        <v>52</v>
      </c>
      <c r="F7" s="8" t="s">
        <v>74</v>
      </c>
      <c r="H7" s="27" t="s">
        <v>8</v>
      </c>
      <c r="I7" s="7" t="s">
        <v>75</v>
      </c>
      <c r="J7" s="27">
        <v>3</v>
      </c>
      <c r="K7" s="27">
        <v>1</v>
      </c>
      <c r="L7" s="27">
        <v>1</v>
      </c>
      <c r="N7" s="15">
        <v>2013</v>
      </c>
      <c r="O7" s="8" t="s">
        <v>60</v>
      </c>
      <c r="P7" s="27">
        <v>72</v>
      </c>
    </row>
    <row r="8" spans="1:16" x14ac:dyDescent="0.25">
      <c r="A8" s="27" t="s">
        <v>9</v>
      </c>
      <c r="B8" s="13" t="s">
        <v>76</v>
      </c>
      <c r="C8" s="14"/>
      <c r="D8" s="8" t="s">
        <v>56</v>
      </c>
      <c r="E8" s="8" t="s">
        <v>52</v>
      </c>
      <c r="F8" s="8" t="s">
        <v>28</v>
      </c>
      <c r="H8" s="27" t="s">
        <v>9</v>
      </c>
      <c r="I8" s="7" t="s">
        <v>72</v>
      </c>
      <c r="J8" s="27">
        <v>1</v>
      </c>
      <c r="K8" s="27">
        <v>3</v>
      </c>
      <c r="L8" s="27">
        <v>1</v>
      </c>
      <c r="N8" s="15">
        <v>2013</v>
      </c>
      <c r="O8" s="8" t="s">
        <v>50</v>
      </c>
      <c r="P8" s="27">
        <v>62</v>
      </c>
    </row>
    <row r="9" spans="1:16" x14ac:dyDescent="0.25">
      <c r="A9" s="27" t="s">
        <v>10</v>
      </c>
      <c r="B9" s="13" t="s">
        <v>78</v>
      </c>
      <c r="C9" s="14"/>
      <c r="D9" s="8" t="s">
        <v>27</v>
      </c>
      <c r="E9" s="8" t="s">
        <v>28</v>
      </c>
      <c r="F9" s="8" t="s">
        <v>60</v>
      </c>
      <c r="H9" s="27" t="s">
        <v>10</v>
      </c>
      <c r="I9" s="7" t="s">
        <v>85</v>
      </c>
      <c r="J9" s="27">
        <v>1</v>
      </c>
      <c r="K9" s="27">
        <v>3</v>
      </c>
      <c r="L9" s="27"/>
      <c r="N9" s="21">
        <v>2014</v>
      </c>
      <c r="O9" s="21" t="s">
        <v>63</v>
      </c>
      <c r="P9" s="22">
        <v>213</v>
      </c>
    </row>
    <row r="10" spans="1:16" x14ac:dyDescent="0.25">
      <c r="A10" s="27" t="s">
        <v>11</v>
      </c>
      <c r="B10" s="13" t="s">
        <v>80</v>
      </c>
      <c r="C10" s="14"/>
      <c r="D10" s="8" t="s">
        <v>28</v>
      </c>
      <c r="E10" s="8" t="s">
        <v>27</v>
      </c>
      <c r="F10" s="8" t="s">
        <v>29</v>
      </c>
      <c r="H10" s="27" t="s">
        <v>11</v>
      </c>
      <c r="I10" s="7" t="s">
        <v>107</v>
      </c>
      <c r="J10" s="27">
        <v>1</v>
      </c>
      <c r="K10" s="27">
        <v>2</v>
      </c>
      <c r="L10" s="27">
        <v>2</v>
      </c>
      <c r="N10" s="15">
        <v>2014</v>
      </c>
      <c r="O10" s="8" t="s">
        <v>64</v>
      </c>
      <c r="P10" s="27">
        <v>132</v>
      </c>
    </row>
    <row r="11" spans="1:16" x14ac:dyDescent="0.25">
      <c r="A11" s="27" t="s">
        <v>12</v>
      </c>
      <c r="B11" s="13" t="s">
        <v>82</v>
      </c>
      <c r="C11" s="14"/>
      <c r="D11" s="8" t="s">
        <v>60</v>
      </c>
      <c r="E11" s="8" t="s">
        <v>57</v>
      </c>
      <c r="F11" s="8" t="s">
        <v>29</v>
      </c>
      <c r="H11" s="27" t="s">
        <v>12</v>
      </c>
      <c r="I11" s="7" t="s">
        <v>395</v>
      </c>
      <c r="J11" s="27">
        <v>1</v>
      </c>
      <c r="K11" s="27">
        <v>1</v>
      </c>
      <c r="L11" s="27"/>
      <c r="N11" s="15">
        <v>2015</v>
      </c>
      <c r="O11" s="8" t="s">
        <v>67</v>
      </c>
      <c r="P11" s="27">
        <v>128</v>
      </c>
    </row>
    <row r="12" spans="1:16" x14ac:dyDescent="0.25">
      <c r="A12" s="27" t="s">
        <v>13</v>
      </c>
      <c r="B12" s="13" t="s">
        <v>84</v>
      </c>
      <c r="C12" s="14"/>
      <c r="D12" s="8" t="s">
        <v>28</v>
      </c>
      <c r="E12" s="8" t="s">
        <v>57</v>
      </c>
      <c r="F12" s="8" t="s">
        <v>29</v>
      </c>
      <c r="H12" s="27" t="s">
        <v>13</v>
      </c>
      <c r="I12" s="7" t="s">
        <v>77</v>
      </c>
      <c r="J12" s="27">
        <v>1</v>
      </c>
      <c r="K12" s="27"/>
      <c r="L12" s="27"/>
      <c r="N12" s="15">
        <v>2015</v>
      </c>
      <c r="O12" s="8" t="s">
        <v>60</v>
      </c>
      <c r="P12" s="27">
        <v>120</v>
      </c>
    </row>
    <row r="13" spans="1:16" x14ac:dyDescent="0.25">
      <c r="A13" s="27" t="s">
        <v>14</v>
      </c>
      <c r="B13" s="13" t="s">
        <v>86</v>
      </c>
      <c r="C13" s="14"/>
      <c r="D13" s="8" t="s">
        <v>28</v>
      </c>
      <c r="E13" s="8" t="s">
        <v>29</v>
      </c>
      <c r="F13" s="8" t="s">
        <v>65</v>
      </c>
      <c r="H13" s="27" t="s">
        <v>14</v>
      </c>
      <c r="I13" s="7" t="s">
        <v>79</v>
      </c>
      <c r="J13" s="27">
        <v>1</v>
      </c>
      <c r="K13" s="27"/>
      <c r="L13" s="27"/>
      <c r="N13" s="15">
        <v>2016</v>
      </c>
      <c r="O13" s="8" t="s">
        <v>94</v>
      </c>
      <c r="P13" s="27">
        <v>117</v>
      </c>
    </row>
    <row r="14" spans="1:16" x14ac:dyDescent="0.25">
      <c r="A14" s="27" t="s">
        <v>15</v>
      </c>
      <c r="B14" s="13" t="s">
        <v>88</v>
      </c>
      <c r="C14" s="14"/>
      <c r="D14" s="15" t="s">
        <v>60</v>
      </c>
      <c r="E14" s="15" t="s">
        <v>57</v>
      </c>
      <c r="F14" s="15" t="s">
        <v>28</v>
      </c>
      <c r="H14" s="27" t="s">
        <v>15</v>
      </c>
      <c r="I14" s="7" t="s">
        <v>81</v>
      </c>
      <c r="J14" s="27">
        <v>1</v>
      </c>
      <c r="K14" s="27"/>
      <c r="L14" s="27"/>
      <c r="N14" s="17">
        <v>2016</v>
      </c>
      <c r="O14" s="17" t="s">
        <v>64</v>
      </c>
      <c r="P14" s="16">
        <v>189</v>
      </c>
    </row>
    <row r="15" spans="1:16" x14ac:dyDescent="0.25">
      <c r="A15" s="27" t="s">
        <v>16</v>
      </c>
      <c r="B15" s="13" t="s">
        <v>93</v>
      </c>
      <c r="C15" s="14"/>
      <c r="D15" s="15" t="s">
        <v>57</v>
      </c>
      <c r="E15" s="15" t="s">
        <v>52</v>
      </c>
      <c r="F15" s="15" t="s">
        <v>94</v>
      </c>
      <c r="H15" s="27" t="s">
        <v>16</v>
      </c>
      <c r="I15" s="7" t="s">
        <v>366</v>
      </c>
      <c r="J15" s="27">
        <v>1</v>
      </c>
      <c r="K15" s="27"/>
      <c r="L15" s="27"/>
      <c r="N15" s="15">
        <v>2017</v>
      </c>
      <c r="O15" s="15" t="s">
        <v>104</v>
      </c>
      <c r="P15" s="27">
        <v>81</v>
      </c>
    </row>
    <row r="16" spans="1:16" x14ac:dyDescent="0.25">
      <c r="A16" s="27" t="s">
        <v>17</v>
      </c>
      <c r="B16" s="13" t="s">
        <v>99</v>
      </c>
      <c r="C16" s="14"/>
      <c r="D16" s="15" t="s">
        <v>64</v>
      </c>
      <c r="E16" s="15" t="s">
        <v>92</v>
      </c>
      <c r="F16" s="15" t="s">
        <v>94</v>
      </c>
      <c r="H16" s="27" t="s">
        <v>17</v>
      </c>
      <c r="I16" s="7" t="s">
        <v>394</v>
      </c>
      <c r="J16" s="27">
        <v>1</v>
      </c>
      <c r="K16" s="27"/>
      <c r="L16" s="27"/>
      <c r="N16" s="15">
        <v>2017</v>
      </c>
      <c r="O16" s="15" t="s">
        <v>64</v>
      </c>
      <c r="P16" s="27">
        <v>131</v>
      </c>
    </row>
    <row r="17" spans="1:16" x14ac:dyDescent="0.25">
      <c r="A17" s="27" t="s">
        <v>18</v>
      </c>
      <c r="B17" s="13" t="s">
        <v>102</v>
      </c>
      <c r="C17" s="14"/>
      <c r="D17" s="15" t="s">
        <v>28</v>
      </c>
      <c r="E17" s="15" t="s">
        <v>64</v>
      </c>
      <c r="F17" s="15" t="s">
        <v>103</v>
      </c>
      <c r="H17" s="27" t="s">
        <v>18</v>
      </c>
      <c r="I17" s="7" t="s">
        <v>83</v>
      </c>
      <c r="J17" s="27"/>
      <c r="K17" s="27">
        <v>3</v>
      </c>
      <c r="L17" s="27"/>
      <c r="N17" s="15">
        <v>2018</v>
      </c>
      <c r="O17" s="15" t="s">
        <v>109</v>
      </c>
      <c r="P17" s="27">
        <v>78</v>
      </c>
    </row>
    <row r="18" spans="1:16" x14ac:dyDescent="0.25">
      <c r="A18" s="27" t="s">
        <v>19</v>
      </c>
      <c r="B18" s="13" t="s">
        <v>106</v>
      </c>
      <c r="C18" s="14"/>
      <c r="D18" s="15" t="s">
        <v>64</v>
      </c>
      <c r="E18" s="15" t="s">
        <v>60</v>
      </c>
      <c r="F18" s="15" t="s">
        <v>66</v>
      </c>
      <c r="H18" s="27" t="s">
        <v>19</v>
      </c>
      <c r="I18" s="7" t="s">
        <v>95</v>
      </c>
      <c r="J18" s="27"/>
      <c r="K18" s="27">
        <v>2</v>
      </c>
      <c r="L18" s="27">
        <v>2</v>
      </c>
      <c r="N18" s="15">
        <v>2018</v>
      </c>
      <c r="O18" s="8" t="s">
        <v>109</v>
      </c>
      <c r="P18" s="27">
        <v>162</v>
      </c>
    </row>
    <row r="19" spans="1:16" x14ac:dyDescent="0.25">
      <c r="A19" s="27" t="s">
        <v>20</v>
      </c>
      <c r="B19" s="13" t="s">
        <v>108</v>
      </c>
      <c r="C19" s="14"/>
      <c r="D19" s="15" t="s">
        <v>60</v>
      </c>
      <c r="E19" s="15" t="s">
        <v>28</v>
      </c>
      <c r="F19" s="15" t="s">
        <v>66</v>
      </c>
      <c r="H19" s="27" t="s">
        <v>20</v>
      </c>
      <c r="I19" s="7" t="s">
        <v>87</v>
      </c>
      <c r="J19" s="27"/>
      <c r="K19" s="27">
        <v>1</v>
      </c>
      <c r="L19" s="27">
        <v>4</v>
      </c>
      <c r="N19" s="15">
        <v>2019</v>
      </c>
      <c r="O19" s="15" t="s">
        <v>109</v>
      </c>
      <c r="P19" s="27">
        <v>129</v>
      </c>
    </row>
    <row r="20" spans="1:16" x14ac:dyDescent="0.25">
      <c r="A20" s="27" t="s">
        <v>21</v>
      </c>
      <c r="B20" s="13" t="s">
        <v>115</v>
      </c>
      <c r="C20" s="14"/>
      <c r="D20" s="15" t="s">
        <v>64</v>
      </c>
      <c r="E20" s="15" t="s">
        <v>66</v>
      </c>
      <c r="F20" s="15" t="s">
        <v>27</v>
      </c>
      <c r="H20" s="27" t="s">
        <v>21</v>
      </c>
      <c r="I20" s="7" t="s">
        <v>132</v>
      </c>
      <c r="J20" s="27"/>
      <c r="K20" s="27">
        <v>1</v>
      </c>
      <c r="L20" s="27">
        <v>1</v>
      </c>
      <c r="N20" s="15">
        <v>2019</v>
      </c>
      <c r="O20" s="8" t="s">
        <v>119</v>
      </c>
      <c r="P20" s="27">
        <v>96</v>
      </c>
    </row>
    <row r="21" spans="1:16" x14ac:dyDescent="0.25">
      <c r="A21" s="27" t="s">
        <v>22</v>
      </c>
      <c r="B21" s="13" t="s">
        <v>127</v>
      </c>
      <c r="C21" s="14"/>
      <c r="D21" s="15" t="s">
        <v>66</v>
      </c>
      <c r="E21" s="15" t="s">
        <v>130</v>
      </c>
      <c r="F21" s="15" t="s">
        <v>109</v>
      </c>
      <c r="H21" s="27" t="s">
        <v>22</v>
      </c>
      <c r="I21" s="7" t="s">
        <v>100</v>
      </c>
      <c r="J21" s="27"/>
      <c r="K21" s="27">
        <v>1</v>
      </c>
      <c r="L21" s="27"/>
      <c r="N21" s="15">
        <v>2020</v>
      </c>
      <c r="O21" s="15" t="s">
        <v>109</v>
      </c>
      <c r="P21" s="27">
        <v>85</v>
      </c>
    </row>
    <row r="22" spans="1:16" x14ac:dyDescent="0.25">
      <c r="A22" s="27" t="s">
        <v>23</v>
      </c>
      <c r="B22" s="13" t="s">
        <v>131</v>
      </c>
      <c r="C22" s="14"/>
      <c r="D22" s="15" t="s">
        <v>64</v>
      </c>
      <c r="E22" s="15" t="s">
        <v>66</v>
      </c>
      <c r="F22" s="15" t="s">
        <v>28</v>
      </c>
      <c r="H22" s="27" t="s">
        <v>23</v>
      </c>
      <c r="I22" s="7" t="s">
        <v>129</v>
      </c>
      <c r="J22" s="27"/>
      <c r="K22" s="27">
        <v>1</v>
      </c>
      <c r="L22" s="27"/>
      <c r="N22" s="15">
        <v>2020</v>
      </c>
      <c r="O22" s="145" t="s">
        <v>342</v>
      </c>
      <c r="P22" s="27" t="s">
        <v>116</v>
      </c>
    </row>
    <row r="23" spans="1:16" x14ac:dyDescent="0.25">
      <c r="A23" s="27" t="s">
        <v>24</v>
      </c>
      <c r="B23" s="13" t="s">
        <v>137</v>
      </c>
      <c r="C23" s="14"/>
      <c r="D23" s="15" t="s">
        <v>28</v>
      </c>
      <c r="E23" s="15" t="s">
        <v>94</v>
      </c>
      <c r="F23" s="15" t="s">
        <v>50</v>
      </c>
      <c r="H23" s="27" t="s">
        <v>24</v>
      </c>
      <c r="I23" s="7" t="s">
        <v>465</v>
      </c>
      <c r="J23" s="27"/>
      <c r="K23" s="27">
        <v>1</v>
      </c>
      <c r="L23" s="27"/>
      <c r="N23" s="15">
        <v>2021</v>
      </c>
      <c r="O23" s="145" t="s">
        <v>344</v>
      </c>
      <c r="P23" s="27" t="s">
        <v>116</v>
      </c>
    </row>
    <row r="24" spans="1:16" x14ac:dyDescent="0.25">
      <c r="A24" s="27" t="s">
        <v>25</v>
      </c>
      <c r="B24" s="13" t="s">
        <v>325</v>
      </c>
      <c r="C24" s="14"/>
      <c r="D24" s="349" t="s">
        <v>342</v>
      </c>
      <c r="E24" s="350"/>
      <c r="F24" s="351"/>
      <c r="H24" s="27" t="s">
        <v>25</v>
      </c>
      <c r="I24" s="7" t="s">
        <v>326</v>
      </c>
      <c r="J24" s="27"/>
      <c r="K24" s="27"/>
      <c r="L24" s="27">
        <v>2</v>
      </c>
      <c r="N24" s="15">
        <v>2021</v>
      </c>
      <c r="O24" s="15" t="s">
        <v>265</v>
      </c>
      <c r="P24" s="27">
        <v>130</v>
      </c>
    </row>
    <row r="25" spans="1:16" x14ac:dyDescent="0.25">
      <c r="A25" s="27" t="s">
        <v>345</v>
      </c>
      <c r="B25" s="13" t="s">
        <v>346</v>
      </c>
      <c r="C25" s="14"/>
      <c r="D25" s="349" t="s">
        <v>344</v>
      </c>
      <c r="E25" s="350"/>
      <c r="F25" s="351"/>
      <c r="H25" s="27" t="s">
        <v>37</v>
      </c>
      <c r="I25" s="7" t="s">
        <v>89</v>
      </c>
      <c r="J25" s="27"/>
      <c r="K25" s="27"/>
      <c r="L25" s="27">
        <v>1</v>
      </c>
      <c r="N25" s="15">
        <v>2022</v>
      </c>
      <c r="O25" s="15" t="s">
        <v>356</v>
      </c>
      <c r="P25" s="27">
        <v>130</v>
      </c>
    </row>
    <row r="26" spans="1:16" x14ac:dyDescent="0.25">
      <c r="A26" s="27" t="s">
        <v>37</v>
      </c>
      <c r="B26" s="13" t="s">
        <v>343</v>
      </c>
      <c r="C26" s="14"/>
      <c r="D26" s="15" t="s">
        <v>28</v>
      </c>
      <c r="E26" s="15" t="s">
        <v>109</v>
      </c>
      <c r="F26" s="15" t="s">
        <v>50</v>
      </c>
      <c r="H26" s="27" t="s">
        <v>38</v>
      </c>
      <c r="I26" s="7" t="s">
        <v>90</v>
      </c>
      <c r="J26" s="27"/>
      <c r="K26" s="27"/>
      <c r="L26" s="27">
        <v>1</v>
      </c>
      <c r="N26" s="18">
        <v>2022</v>
      </c>
      <c r="O26" s="19" t="s">
        <v>179</v>
      </c>
      <c r="P26" s="20">
        <v>275</v>
      </c>
    </row>
    <row r="27" spans="1:16" x14ac:dyDescent="0.25">
      <c r="A27" s="27" t="s">
        <v>38</v>
      </c>
      <c r="B27" s="13" t="s">
        <v>355</v>
      </c>
      <c r="C27" s="14"/>
      <c r="D27" s="15" t="s">
        <v>356</v>
      </c>
      <c r="E27" s="15" t="s">
        <v>28</v>
      </c>
      <c r="F27" s="15" t="s">
        <v>119</v>
      </c>
      <c r="H27" s="27" t="s">
        <v>40</v>
      </c>
      <c r="I27" s="7" t="s">
        <v>105</v>
      </c>
      <c r="J27" s="27"/>
      <c r="K27" s="27"/>
      <c r="L27" s="27">
        <v>1</v>
      </c>
      <c r="N27" s="15">
        <v>2023</v>
      </c>
      <c r="O27" s="8" t="s">
        <v>486</v>
      </c>
      <c r="P27" s="27">
        <v>140</v>
      </c>
    </row>
    <row r="28" spans="1:16" x14ac:dyDescent="0.25">
      <c r="A28" s="27" t="s">
        <v>40</v>
      </c>
      <c r="B28" s="13" t="s">
        <v>368</v>
      </c>
      <c r="C28" s="14"/>
      <c r="D28" s="15" t="s">
        <v>179</v>
      </c>
      <c r="E28" s="15" t="s">
        <v>369</v>
      </c>
      <c r="F28" s="15" t="s">
        <v>397</v>
      </c>
      <c r="H28" s="27" t="s">
        <v>43</v>
      </c>
      <c r="I28" s="7" t="s">
        <v>367</v>
      </c>
      <c r="J28" s="27"/>
      <c r="K28" s="27"/>
      <c r="L28" s="27">
        <v>2</v>
      </c>
    </row>
    <row r="29" spans="1:16" x14ac:dyDescent="0.25">
      <c r="A29" s="27" t="s">
        <v>43</v>
      </c>
      <c r="B29" s="13" t="s">
        <v>398</v>
      </c>
      <c r="C29" s="14"/>
      <c r="D29" s="15" t="s">
        <v>369</v>
      </c>
      <c r="E29" s="15" t="s">
        <v>240</v>
      </c>
      <c r="F29" s="15" t="s">
        <v>119</v>
      </c>
      <c r="H29" s="27" t="s">
        <v>44</v>
      </c>
      <c r="I29" s="7" t="s">
        <v>396</v>
      </c>
      <c r="J29" s="27"/>
      <c r="K29" s="27"/>
      <c r="L29" s="27">
        <v>1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Start listina</vt:lpstr>
      <vt:lpstr>Nasazení</vt:lpstr>
      <vt:lpstr>Tabulka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Saforek Michal, Mgr.</cp:lastModifiedBy>
  <cp:lastPrinted>2023-03-28T14:58:40Z</cp:lastPrinted>
  <dcterms:created xsi:type="dcterms:W3CDTF">2010-12-08T20:18:01Z</dcterms:created>
  <dcterms:modified xsi:type="dcterms:W3CDTF">2023-04-05T07:37:41Z</dcterms:modified>
</cp:coreProperties>
</file>