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19 podzim\"/>
    </mc:Choice>
  </mc:AlternateContent>
  <bookViews>
    <workbookView xWindow="0" yWindow="0" windowWidth="23040" windowHeight="9384"/>
  </bookViews>
  <sheets>
    <sheet name="Pořadí" sheetId="20" r:id="rId1"/>
    <sheet name="Start listina" sheetId="19" r:id="rId2"/>
    <sheet name="Tabulka" sheetId="13" r:id="rId3"/>
    <sheet name="Losování" sheetId="4" r:id="rId4"/>
    <sheet name="ELO" sheetId="8" r:id="rId5"/>
    <sheet name="Ceny" sheetId="5" r:id="rId6"/>
    <sheet name="History" sheetId="14" r:id="rId7"/>
    <sheet name="Medailisté" sheetId="16" r:id="rId8"/>
  </sheets>
  <definedNames>
    <definedName name="_xlnm._FilterDatabase" localSheetId="3" hidden="1">Losování!$K$2:$M$22</definedName>
  </definedNames>
  <calcPr calcId="152511"/>
</workbook>
</file>

<file path=xl/calcChain.xml><?xml version="1.0" encoding="utf-8"?>
<calcChain xmlns="http://schemas.openxmlformats.org/spreadsheetml/2006/main">
  <c r="AV96" i="13" l="1"/>
  <c r="AX95" i="13"/>
  <c r="AV95" i="13"/>
  <c r="AW95" i="13" s="1"/>
  <c r="AV94" i="13"/>
  <c r="AX93" i="13"/>
  <c r="AV93" i="13"/>
  <c r="AV92" i="13"/>
  <c r="AX91" i="13"/>
  <c r="AV91" i="13"/>
  <c r="AV90" i="13"/>
  <c r="AX89" i="13"/>
  <c r="AV89" i="13"/>
  <c r="AW89" i="13" s="1"/>
  <c r="AV88" i="13"/>
  <c r="AX87" i="13"/>
  <c r="AV87" i="13"/>
  <c r="AV86" i="13"/>
  <c r="AX85" i="13"/>
  <c r="AV85" i="13"/>
  <c r="AV84" i="13"/>
  <c r="AX83" i="13"/>
  <c r="AV83" i="13"/>
  <c r="AV82" i="13"/>
  <c r="AX81" i="13"/>
  <c r="AV81" i="13"/>
  <c r="AV80" i="13"/>
  <c r="AX79" i="13"/>
  <c r="AV79" i="13"/>
  <c r="AW79" i="13" s="1"/>
  <c r="AV78" i="13"/>
  <c r="AX77" i="13"/>
  <c r="AV77" i="13"/>
  <c r="AV76" i="13"/>
  <c r="AX75" i="13"/>
  <c r="AV75" i="13"/>
  <c r="AW87" i="13" l="1"/>
  <c r="AW81" i="13"/>
  <c r="AW93" i="13"/>
  <c r="AW91" i="13"/>
  <c r="AW77" i="13"/>
  <c r="AW85" i="13"/>
  <c r="AW75" i="13"/>
  <c r="AW83" i="13"/>
  <c r="X23" i="14"/>
  <c r="I22" i="5" l="1"/>
  <c r="K46" i="20" l="1"/>
  <c r="J46" i="20"/>
  <c r="I46" i="20"/>
  <c r="M4" i="20" s="1"/>
  <c r="AO23" i="14" l="1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O65" i="8" l="1"/>
  <c r="Q65" i="8" s="1"/>
  <c r="AV74" i="13" l="1"/>
  <c r="AX73" i="13"/>
  <c r="AV73" i="13"/>
  <c r="AV72" i="13"/>
  <c r="AX71" i="13"/>
  <c r="AV71" i="13"/>
  <c r="AV70" i="13"/>
  <c r="AX69" i="13"/>
  <c r="AV69" i="13"/>
  <c r="AV68" i="13"/>
  <c r="AX67" i="13"/>
  <c r="AV67" i="13"/>
  <c r="AV66" i="13"/>
  <c r="AX65" i="13"/>
  <c r="AV65" i="13"/>
  <c r="AV64" i="13"/>
  <c r="AX63" i="13"/>
  <c r="AV63" i="13"/>
  <c r="AV62" i="13"/>
  <c r="AX61" i="13"/>
  <c r="AV61" i="13"/>
  <c r="AV60" i="13"/>
  <c r="AX59" i="13"/>
  <c r="AV59" i="13"/>
  <c r="AV58" i="13"/>
  <c r="AX57" i="13"/>
  <c r="AV57" i="13"/>
  <c r="AW57" i="13" s="1"/>
  <c r="AV56" i="13"/>
  <c r="AX55" i="13"/>
  <c r="AV55" i="13"/>
  <c r="AV54" i="13"/>
  <c r="AX53" i="13"/>
  <c r="AV53" i="13"/>
  <c r="AV52" i="13"/>
  <c r="AX51" i="13"/>
  <c r="AV51" i="13"/>
  <c r="AW51" i="13" s="1"/>
  <c r="AV50" i="13"/>
  <c r="AX49" i="13"/>
  <c r="AV49" i="13"/>
  <c r="AV48" i="13"/>
  <c r="AX47" i="13"/>
  <c r="AV47" i="13"/>
  <c r="AV46" i="13"/>
  <c r="AX45" i="13"/>
  <c r="AV45" i="13"/>
  <c r="AV44" i="13"/>
  <c r="AX43" i="13"/>
  <c r="AV43" i="13"/>
  <c r="AW43" i="13" s="1"/>
  <c r="AV42" i="13"/>
  <c r="AX41" i="13"/>
  <c r="AV41" i="13"/>
  <c r="AW41" i="13" s="1"/>
  <c r="AV40" i="13"/>
  <c r="AX39" i="13"/>
  <c r="AV39" i="13"/>
  <c r="AV38" i="13"/>
  <c r="AX37" i="13"/>
  <c r="AV37" i="13"/>
  <c r="AV36" i="13"/>
  <c r="AX35" i="13"/>
  <c r="AV35" i="13"/>
  <c r="AV34" i="13"/>
  <c r="AX33" i="13"/>
  <c r="AV33" i="13"/>
  <c r="AW33" i="13" s="1"/>
  <c r="AV32" i="13"/>
  <c r="AX31" i="13"/>
  <c r="AV31" i="13"/>
  <c r="AV30" i="13"/>
  <c r="AX29" i="13"/>
  <c r="AV29" i="13"/>
  <c r="AV28" i="13"/>
  <c r="AX27" i="13"/>
  <c r="AV27" i="13"/>
  <c r="AV26" i="13"/>
  <c r="AX25" i="13"/>
  <c r="AV25" i="13"/>
  <c r="AW25" i="13" s="1"/>
  <c r="AV24" i="13"/>
  <c r="AX23" i="13"/>
  <c r="AV23" i="13"/>
  <c r="AV22" i="13"/>
  <c r="AX21" i="13"/>
  <c r="AV21" i="13"/>
  <c r="AV20" i="13"/>
  <c r="AX19" i="13"/>
  <c r="AV19" i="13"/>
  <c r="AV18" i="13"/>
  <c r="AX17" i="13"/>
  <c r="AV17" i="13"/>
  <c r="AV16" i="13"/>
  <c r="AX15" i="13"/>
  <c r="AV15" i="13"/>
  <c r="AV14" i="13"/>
  <c r="AX13" i="13"/>
  <c r="AV13" i="13"/>
  <c r="AV12" i="13"/>
  <c r="AX11" i="13"/>
  <c r="AV11" i="13"/>
  <c r="AV10" i="13"/>
  <c r="AX9" i="13"/>
  <c r="AV9" i="13"/>
  <c r="AW9" i="13" s="1"/>
  <c r="AW67" i="13" l="1"/>
  <c r="AW65" i="13"/>
  <c r="AW59" i="13"/>
  <c r="AW49" i="13"/>
  <c r="AW47" i="13"/>
  <c r="AW45" i="13"/>
  <c r="AW35" i="13"/>
  <c r="AW11" i="13"/>
  <c r="AW63" i="13"/>
  <c r="AW69" i="13"/>
  <c r="AW55" i="13"/>
  <c r="AW53" i="13"/>
  <c r="AW71" i="13"/>
  <c r="AW27" i="13"/>
  <c r="AW19" i="13"/>
  <c r="AW17" i="13"/>
  <c r="AW61" i="13"/>
  <c r="AW39" i="13"/>
  <c r="AW37" i="13"/>
  <c r="AW31" i="13"/>
  <c r="AW23" i="13"/>
  <c r="AW29" i="13"/>
  <c r="AW15" i="13"/>
  <c r="AW13" i="13"/>
  <c r="AW21" i="13"/>
  <c r="AW73" i="13"/>
  <c r="O93" i="8"/>
  <c r="AW98" i="13" l="1"/>
  <c r="C15" i="5"/>
  <c r="L15" i="5"/>
  <c r="H15" i="5"/>
  <c r="O59" i="8" l="1"/>
  <c r="Q59" i="8" s="1"/>
  <c r="O61" i="8"/>
  <c r="Q61" i="8" s="1"/>
  <c r="O63" i="8"/>
  <c r="Q63" i="8" s="1"/>
  <c r="O9" i="8"/>
  <c r="Q9" i="8" s="1"/>
  <c r="O91" i="8" l="1"/>
  <c r="O89" i="8"/>
  <c r="O87" i="8"/>
  <c r="O85" i="8"/>
  <c r="O83" i="8"/>
  <c r="O81" i="8"/>
  <c r="O79" i="8" l="1"/>
  <c r="O77" i="8" l="1"/>
  <c r="O71" i="8" l="1"/>
  <c r="O73" i="8"/>
  <c r="O75" i="8"/>
  <c r="O69" i="8" l="1"/>
  <c r="O67" i="8"/>
  <c r="O43" i="8" l="1"/>
  <c r="Q43" i="8" l="1"/>
  <c r="O57" i="8"/>
  <c r="Q57" i="8" s="1"/>
  <c r="O55" i="8"/>
  <c r="Q55" i="8" s="1"/>
  <c r="O53" i="8" l="1"/>
  <c r="Q53" i="8" l="1"/>
  <c r="O51" i="8"/>
  <c r="Q51" i="8" s="1"/>
  <c r="O37" i="8" l="1"/>
  <c r="Q37" i="8" s="1"/>
  <c r="O17" i="8"/>
  <c r="Q17" i="8" s="1"/>
  <c r="O45" i="8" l="1"/>
  <c r="Q45" i="8" s="1"/>
  <c r="O47" i="8"/>
  <c r="Q47" i="8" s="1"/>
  <c r="O49" i="8"/>
  <c r="O11" i="8"/>
  <c r="O13" i="8"/>
  <c r="O15" i="8"/>
  <c r="O19" i="8"/>
  <c r="O21" i="8"/>
  <c r="O23" i="8"/>
  <c r="O25" i="8"/>
  <c r="Q25" i="8" s="1"/>
  <c r="O27" i="8"/>
  <c r="O29" i="8"/>
  <c r="Q29" i="8" s="1"/>
  <c r="O31" i="8"/>
  <c r="O33" i="8"/>
  <c r="O35" i="8"/>
  <c r="O39" i="8"/>
  <c r="O41" i="8"/>
  <c r="O7" i="8"/>
  <c r="Q49" i="8" l="1"/>
  <c r="Q41" i="8"/>
  <c r="Q7" i="8"/>
  <c r="Q15" i="8"/>
  <c r="Q31" i="8"/>
  <c r="Q35" i="8"/>
  <c r="Q19" i="8"/>
  <c r="Q39" i="8"/>
  <c r="Q23" i="8"/>
  <c r="Q33" i="8"/>
  <c r="Q21" i="8"/>
  <c r="Q13" i="8"/>
  <c r="Q11" i="8"/>
  <c r="Q27" i="8"/>
</calcChain>
</file>

<file path=xl/sharedStrings.xml><?xml version="1.0" encoding="utf-8"?>
<sst xmlns="http://schemas.openxmlformats.org/spreadsheetml/2006/main" count="1279" uniqueCount="417">
  <si>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</si>
  <si>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</si>
  <si>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</si>
  <si>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</si>
  <si>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</si>
  <si>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</si>
  <si>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</si>
  <si>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</si>
  <si>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</si>
  <si>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3.VT</t>
  </si>
  <si>
    <t>Počet odehraných partií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</si>
  <si>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</si>
  <si>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</si>
  <si>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</si>
  <si>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</si>
  <si>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</si>
  <si>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</si>
  <si>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</si>
  <si>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</si>
  <si>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</si>
  <si>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</si>
  <si>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</si>
  <si>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</si>
  <si>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</si>
  <si>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</si>
  <si>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</si>
  <si>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</si>
  <si>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</si>
  <si>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</si>
  <si>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</si>
  <si>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</si>
  <si>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</si>
  <si>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</si>
  <si>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</si>
  <si>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</si>
  <si>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</si>
  <si>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</si>
  <si>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</si>
  <si>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</si>
  <si>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</si>
  <si>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</si>
  <si>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</si>
  <si>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</si>
  <si>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</si>
  <si>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</si>
  <si>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</si>
  <si>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</si>
  <si>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</si>
  <si>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</si>
  <si>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</si>
  <si>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</si>
  <si>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</si>
  <si>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</si>
  <si>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</si>
  <si>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</si>
  <si>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</si>
  <si>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</si>
  <si>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</si>
  <si>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</si>
  <si>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</si>
  <si>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</si>
  <si>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Rozdělení cenového fondu</t>
  </si>
  <si>
    <t>Ceny za absolutní pořadí</t>
  </si>
  <si>
    <t>Cenový fond</t>
  </si>
  <si>
    <t>Ceny celkem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</si>
  <si>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</si>
  <si>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</si>
  <si>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</si>
  <si>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</si>
  <si>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</si>
  <si>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</si>
  <si>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</si>
  <si>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</si>
  <si>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</si>
  <si>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</si>
  <si>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</si>
  <si>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</si>
  <si>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</si>
  <si>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</si>
  <si>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</si>
  <si>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</si>
  <si>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</si>
  <si>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</si>
  <si>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</si>
  <si>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</si>
  <si>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</si>
  <si>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</si>
  <si>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</si>
  <si>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</si>
  <si>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</si>
  <si>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</si>
  <si>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</si>
  <si>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</si>
  <si>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</si>
  <si>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</si>
  <si>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</si>
  <si>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</si>
  <si>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</si>
  <si>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</si>
  <si>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</si>
  <si>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</si>
  <si>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</si>
  <si>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</si>
  <si>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</si>
  <si>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</si>
  <si>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</si>
  <si>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</si>
  <si>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</si>
  <si>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</si>
  <si>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</si>
  <si>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</si>
  <si>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</si>
  <si>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</si>
  <si>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</si>
  <si>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</si>
  <si>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</si>
  <si>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</si>
  <si>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</si>
  <si>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</si>
  <si>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</si>
  <si>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</si>
  <si>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</si>
  <si>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</si>
  <si>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</si>
  <si>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</si>
  <si>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</si>
  <si>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</si>
  <si>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</si>
  <si>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</si>
  <si>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</si>
  <si>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</si>
  <si>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</si>
  <si>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</si>
  <si>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</si>
  <si>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</si>
  <si>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</si>
  <si>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</si>
  <si>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</si>
  <si>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</si>
  <si>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>FIDE ELO</t>
  </si>
  <si>
    <t>FIDE ELO soupeře - partie číslo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</si>
  <si>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</si>
  <si>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</si>
  <si>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</si>
  <si>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</si>
  <si>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</si>
  <si>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</si>
  <si>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</si>
  <si>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</si>
  <si>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</si>
  <si>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</si>
  <si>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</si>
  <si>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</si>
  <si>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</si>
  <si>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</si>
  <si>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</si>
  <si>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</si>
  <si>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</si>
  <si>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</si>
  <si>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</si>
  <si>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</si>
  <si>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</si>
  <si>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</si>
  <si>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</si>
  <si>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</si>
  <si>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</si>
  <si>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</si>
  <si>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</si>
  <si>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</si>
  <si>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</si>
  <si>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</si>
  <si>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</si>
  <si>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</si>
  <si>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</si>
  <si>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</si>
  <si>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</si>
  <si>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</si>
  <si>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</si>
  <si>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</si>
  <si>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</si>
  <si>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</si>
  <si>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</si>
  <si>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</si>
  <si>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</si>
  <si>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</si>
  <si>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</si>
  <si>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</si>
  <si>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</si>
  <si>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</si>
  <si>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</si>
  <si>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</si>
  <si>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</si>
  <si>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</si>
  <si>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</si>
  <si>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</si>
  <si>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</si>
  <si>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</si>
  <si>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</si>
  <si>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</si>
  <si>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</si>
  <si>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</si>
  <si>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</si>
  <si>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</si>
  <si>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</si>
  <si>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</si>
  <si>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</si>
  <si>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</si>
  <si>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</si>
  <si>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</si>
  <si>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</si>
  <si>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</si>
  <si>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</si>
  <si>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</si>
  <si>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</si>
  <si>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</si>
  <si>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</si>
  <si>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</si>
  <si>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</si>
  <si>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</si>
  <si>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</si>
  <si>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</si>
  <si>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</si>
  <si>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</si>
  <si>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</si>
  <si>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</si>
  <si>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</si>
  <si>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</si>
  <si>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</si>
  <si>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</si>
  <si>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</si>
  <si>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</si>
  <si>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</si>
  <si>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Pro hráče s bonifikací +1</t>
  </si>
  <si>
    <t>Pro hráče s bonifikací 0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</si>
  <si>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</si>
  <si>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</si>
  <si>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</si>
  <si>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</si>
  <si>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</si>
  <si>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</si>
  <si>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</si>
  <si>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</si>
  <si>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</si>
  <si>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</si>
  <si>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</si>
  <si>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</si>
  <si>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</si>
  <si>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</si>
  <si>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</si>
  <si>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</si>
  <si>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</si>
  <si>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</si>
  <si>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</si>
  <si>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</si>
  <si>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</si>
  <si>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</si>
  <si>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</si>
  <si>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</si>
  <si>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Mičová Barbora</t>
  </si>
  <si>
    <t>82.</t>
  </si>
  <si>
    <t>Růčka David Lev</t>
  </si>
  <si>
    <t>83.</t>
  </si>
  <si>
    <t>Šugárek Martin</t>
  </si>
  <si>
    <t>84.</t>
  </si>
  <si>
    <t>podzim 2018</t>
  </si>
  <si>
    <t>?</t>
  </si>
  <si>
    <t>nad 1000</t>
  </si>
  <si>
    <t>FIDE turnaje - Počty hráčů</t>
  </si>
  <si>
    <t>Buchtová Viktorie</t>
  </si>
  <si>
    <t>Jezerský Vít</t>
  </si>
  <si>
    <t>Buchta Ferdinand</t>
  </si>
  <si>
    <t>Osina Jaromír</t>
  </si>
  <si>
    <t>Pravec Martin</t>
  </si>
  <si>
    <t>Koloničný Jaroslav</t>
  </si>
  <si>
    <t>Miča Petr</t>
  </si>
  <si>
    <t>SUMA</t>
  </si>
  <si>
    <t>85.</t>
  </si>
  <si>
    <t>86.</t>
  </si>
  <si>
    <t>87.</t>
  </si>
  <si>
    <t>88.</t>
  </si>
  <si>
    <t>89.</t>
  </si>
  <si>
    <t>90.</t>
  </si>
  <si>
    <t>91.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</si>
  <si>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</si>
  <si>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</si>
  <si>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</si>
  <si>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</si>
  <si>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</si>
  <si>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</si>
  <si>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</si>
  <si>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</si>
  <si>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Nováček Pavel</t>
  </si>
  <si>
    <t>Vaněk Jakub</t>
  </si>
  <si>
    <t>Gřundil David</t>
  </si>
  <si>
    <t>kontumační</t>
  </si>
  <si>
    <t>bod</t>
  </si>
  <si>
    <t>Oddíl</t>
  </si>
  <si>
    <t>BŠŠ</t>
  </si>
  <si>
    <t>neregistrovaný</t>
  </si>
  <si>
    <t>Sokol Dobrá</t>
  </si>
  <si>
    <t>TJ Ostrava</t>
  </si>
  <si>
    <t>Žilinský David</t>
  </si>
  <si>
    <t>92.</t>
  </si>
  <si>
    <t>Prům. ELO prvních 10 hráčů</t>
  </si>
  <si>
    <t>hodnocení</t>
  </si>
  <si>
    <t>Pomocné</t>
  </si>
  <si>
    <t>jaro 2019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</si>
  <si>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</si>
  <si>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</si>
  <si>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</si>
  <si>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</si>
  <si>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</si>
  <si>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hráči</t>
  </si>
  <si>
    <t>Pomocné hodnocení a koeficient ELO soupeřů k zápočtu na FRL</t>
  </si>
  <si>
    <t>druhý řádek u hráče je korigovaný koeficient k zápočtu na FRL</t>
  </si>
  <si>
    <t>první řádek u hráče je pomocné hodnocení</t>
  </si>
  <si>
    <t>Paseka Maryáš</t>
  </si>
  <si>
    <t>Horková Tereza</t>
  </si>
  <si>
    <t>Vicher Jan ml.</t>
  </si>
  <si>
    <t>Vicher Jan st.</t>
  </si>
  <si>
    <t>Berka Ladislav</t>
  </si>
  <si>
    <t>Vaníček Pavel</t>
  </si>
  <si>
    <t>Thiel Milan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</si>
  <si>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</si>
  <si>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</si>
  <si>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</si>
  <si>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</si>
  <si>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</si>
  <si>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</si>
  <si>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</si>
  <si>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</si>
  <si>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</si>
  <si>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</si>
  <si>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Paseka M.</t>
  </si>
  <si>
    <t>Paseka Matyáš</t>
  </si>
  <si>
    <t>podzim 2019</t>
  </si>
  <si>
    <t>Buchta B.</t>
  </si>
  <si>
    <t>Cena</t>
  </si>
  <si>
    <t>cena pro vítěze okresu FM je navíc</t>
  </si>
  <si>
    <t>Vítěz okresu Frýdek-Místek</t>
  </si>
  <si>
    <t xml:space="preserve"> Kč</t>
  </si>
  <si>
    <t>Nasazovací koeficient</t>
  </si>
  <si>
    <t>Matusík Petr</t>
  </si>
  <si>
    <t>Vrubl Jaroslav</t>
  </si>
  <si>
    <t>Bortlík Daniel</t>
  </si>
  <si>
    <t>TJ Nový Jičín</t>
  </si>
  <si>
    <t>TJ Dobratice</t>
  </si>
  <si>
    <t>TJ Sokol Metylovice</t>
  </si>
  <si>
    <t>ŠK U Freda Darkovičky</t>
  </si>
  <si>
    <t>Šigut Ondřej</t>
  </si>
  <si>
    <t>Lacková Ludmila</t>
  </si>
  <si>
    <t>Martikán Jiří</t>
  </si>
  <si>
    <t>Bača Jiří</t>
  </si>
  <si>
    <t>Růčka Lev David</t>
  </si>
  <si>
    <t>Vrubl</t>
  </si>
  <si>
    <t>Kubala</t>
  </si>
  <si>
    <t>Saforek</t>
  </si>
  <si>
    <t>Sysala</t>
  </si>
  <si>
    <t>Lička</t>
  </si>
  <si>
    <t>Koval</t>
  </si>
  <si>
    <t>Klus</t>
  </si>
  <si>
    <t>Adamec</t>
  </si>
  <si>
    <t>Buchta L.</t>
  </si>
  <si>
    <t>Matusík O.</t>
  </si>
  <si>
    <t>Lavrišin</t>
  </si>
  <si>
    <t>Schenk</t>
  </si>
  <si>
    <t>Boháč</t>
  </si>
  <si>
    <t>Buchta F.</t>
  </si>
  <si>
    <t>Šigut</t>
  </si>
  <si>
    <t>Pravec</t>
  </si>
  <si>
    <t>Bebek</t>
  </si>
  <si>
    <t>Matusík P.</t>
  </si>
  <si>
    <t>Růčka</t>
  </si>
  <si>
    <t>Osina</t>
  </si>
  <si>
    <t>Buchtová</t>
  </si>
  <si>
    <t>Bača</t>
  </si>
  <si>
    <t>Martikán</t>
  </si>
  <si>
    <t>Vaněk J.</t>
  </si>
  <si>
    <t>Pavlok</t>
  </si>
  <si>
    <t>Lacková Lucie</t>
  </si>
  <si>
    <t>Šuchma Jakub</t>
  </si>
  <si>
    <t>Pavlica</t>
  </si>
  <si>
    <t>1 - 0</t>
  </si>
  <si>
    <t>0 - 1</t>
  </si>
  <si>
    <t>Frank M.</t>
  </si>
  <si>
    <t>1/2</t>
  </si>
  <si>
    <t xml:space="preserve">Boháč </t>
  </si>
  <si>
    <t xml:space="preserve">Lička </t>
  </si>
  <si>
    <t>Klus M.</t>
  </si>
  <si>
    <t xml:space="preserve">Zmelty </t>
  </si>
  <si>
    <t>Vyvial</t>
  </si>
  <si>
    <t>Vaněk</t>
  </si>
  <si>
    <t>Kaňák</t>
  </si>
  <si>
    <t>Bortlík</t>
  </si>
  <si>
    <t>Lacková Lud.</t>
  </si>
  <si>
    <t>Šuchma</t>
  </si>
  <si>
    <t>Lacková Luc.</t>
  </si>
  <si>
    <t>Miča</t>
  </si>
  <si>
    <t xml:space="preserve">Saforek </t>
  </si>
  <si>
    <t>Mavrev</t>
  </si>
  <si>
    <t>Zmelty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</si>
  <si>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</si>
  <si>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</si>
  <si>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</si>
  <si>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</si>
  <si>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</si>
  <si>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</si>
  <si>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</si>
  <si>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</si>
  <si>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</si>
  <si>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Frak A.</t>
  </si>
  <si>
    <t>Berka</t>
  </si>
  <si>
    <t>Lepík</t>
  </si>
  <si>
    <t>Lucková Lucie</t>
  </si>
  <si>
    <t>Startovní listina</t>
  </si>
  <si>
    <t>1 K</t>
  </si>
  <si>
    <t>Tabulka po dohrávkách po 6.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</si>
</sst>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9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6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7" xfId="0" applyFont="1" applyBorder="1"/>
    <xf numFmtId="0" fontId="8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0" fillId="0" borderId="7" xfId="0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7" xfId="0" applyFont="1" applyBorder="1"/>
    <xf numFmtId="165" fontId="8" fillId="0" borderId="0" xfId="0" applyNumberFormat="1" applyFont="1" applyAlignment="1">
      <alignment horizontal="right"/>
    </xf>
    <xf numFmtId="0" fontId="13" fillId="0" borderId="7" xfId="0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6" fillId="0" borderId="9" xfId="0" applyFont="1" applyBorder="1"/>
    <xf numFmtId="0" fontId="5" fillId="0" borderId="8" xfId="0" applyFont="1" applyBorder="1"/>
    <xf numFmtId="0" fontId="16" fillId="0" borderId="0" xfId="0" applyFont="1" applyBorder="1"/>
    <xf numFmtId="0" fontId="5" fillId="0" borderId="0" xfId="0" applyFont="1" applyBorder="1"/>
    <xf numFmtId="0" fontId="1" fillId="3" borderId="0" xfId="0" applyFont="1" applyFill="1" applyBorder="1" applyAlignment="1">
      <alignment horizontal="center"/>
    </xf>
    <xf numFmtId="0" fontId="19" fillId="0" borderId="0" xfId="0" applyFont="1"/>
    <xf numFmtId="0" fontId="0" fillId="0" borderId="7" xfId="0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/>
    <xf numFmtId="0" fontId="0" fillId="0" borderId="7" xfId="0" applyFill="1" applyBorder="1"/>
    <xf numFmtId="0" fontId="0" fillId="4" borderId="7" xfId="0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/>
    <xf numFmtId="0" fontId="0" fillId="4" borderId="7" xfId="0" applyFill="1" applyBorder="1"/>
    <xf numFmtId="0" fontId="13" fillId="0" borderId="7" xfId="0" applyFont="1" applyFill="1" applyBorder="1"/>
    <xf numFmtId="0" fontId="0" fillId="0" borderId="7" xfId="0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/>
    <xf numFmtId="0" fontId="11" fillId="0" borderId="0" xfId="0" applyFont="1" applyAlignment="1">
      <alignment horizontal="left"/>
    </xf>
    <xf numFmtId="0" fontId="17" fillId="0" borderId="7" xfId="0" applyFont="1" applyBorder="1" applyAlignment="1">
      <alignment horizontal="center"/>
    </xf>
    <xf numFmtId="0" fontId="26" fillId="0" borderId="7" xfId="0" applyFont="1" applyBorder="1"/>
    <xf numFmtId="0" fontId="17" fillId="0" borderId="7" xfId="0" applyFont="1" applyBorder="1"/>
    <xf numFmtId="0" fontId="26" fillId="0" borderId="7" xfId="0" applyFont="1" applyFill="1" applyBorder="1"/>
    <xf numFmtId="0" fontId="2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6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0" fillId="11" borderId="7" xfId="0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7" xfId="0" applyFont="1" applyBorder="1" applyAlignment="1">
      <alignment horizontal="right"/>
    </xf>
    <xf numFmtId="0" fontId="30" fillId="0" borderId="7" xfId="0" applyFont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11" borderId="7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0" fillId="6" borderId="7" xfId="0" applyFill="1" applyBorder="1"/>
    <xf numFmtId="0" fontId="13" fillId="6" borderId="7" xfId="0" applyFont="1" applyFill="1" applyBorder="1"/>
    <xf numFmtId="0" fontId="13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4" fillId="7" borderId="7" xfId="0" applyFont="1" applyFill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0" fillId="7" borderId="7" xfId="0" applyFill="1" applyBorder="1"/>
    <xf numFmtId="0" fontId="23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20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166" fontId="17" fillId="0" borderId="7" xfId="0" applyNumberFormat="1" applyFont="1" applyBorder="1"/>
    <xf numFmtId="0" fontId="5" fillId="11" borderId="8" xfId="0" applyFont="1" applyFill="1" applyBorder="1"/>
    <xf numFmtId="0" fontId="31" fillId="0" borderId="7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13" fillId="0" borderId="0" xfId="0" applyFont="1"/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left"/>
    </xf>
    <xf numFmtId="0" fontId="17" fillId="11" borderId="7" xfId="0" applyFont="1" applyFill="1" applyBorder="1" applyAlignment="1">
      <alignment horizontal="left"/>
    </xf>
    <xf numFmtId="0" fontId="17" fillId="11" borderId="7" xfId="0" applyFont="1" applyFill="1" applyBorder="1"/>
    <xf numFmtId="0" fontId="17" fillId="11" borderId="7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left"/>
    </xf>
    <xf numFmtId="0" fontId="17" fillId="9" borderId="7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32" fillId="0" borderId="7" xfId="0" applyFont="1" applyBorder="1"/>
    <xf numFmtId="0" fontId="32" fillId="0" borderId="7" xfId="0" applyFont="1" applyFill="1" applyBorder="1"/>
    <xf numFmtId="0" fontId="8" fillId="0" borderId="7" xfId="0" applyFont="1" applyBorder="1"/>
    <xf numFmtId="0" fontId="5" fillId="5" borderId="8" xfId="0" applyFont="1" applyFill="1" applyBorder="1" applyAlignment="1">
      <alignment horizontal="center"/>
    </xf>
    <xf numFmtId="0" fontId="0" fillId="0" borderId="20" xfId="0" applyFill="1" applyBorder="1"/>
    <xf numFmtId="0" fontId="4" fillId="5" borderId="7" xfId="0" applyFont="1" applyFill="1" applyBorder="1"/>
    <xf numFmtId="165" fontId="8" fillId="6" borderId="7" xfId="0" applyNumberFormat="1" applyFont="1" applyFill="1" applyBorder="1" applyAlignment="1"/>
    <xf numFmtId="0" fontId="17" fillId="5" borderId="0" xfId="0" applyFont="1" applyFill="1"/>
    <xf numFmtId="0" fontId="22" fillId="0" borderId="0" xfId="0" applyFont="1"/>
    <xf numFmtId="0" fontId="16" fillId="0" borderId="0" xfId="0" applyFont="1"/>
    <xf numFmtId="0" fontId="13" fillId="0" borderId="0" xfId="0" applyFont="1" applyFill="1"/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0" fontId="0" fillId="6" borderId="20" xfId="0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6" borderId="7" xfId="0" applyFont="1" applyFill="1" applyBorder="1"/>
    <xf numFmtId="0" fontId="5" fillId="6" borderId="7" xfId="0" applyFont="1" applyFill="1" applyBorder="1" applyAlignment="1">
      <alignment horizontal="center"/>
    </xf>
    <xf numFmtId="0" fontId="5" fillId="0" borderId="7" xfId="0" applyFont="1" applyBorder="1"/>
    <xf numFmtId="0" fontId="34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0" fontId="35" fillId="0" borderId="0" xfId="0" applyFont="1" applyFill="1"/>
    <xf numFmtId="49" fontId="13" fillId="0" borderId="0" xfId="0" applyNumberFormat="1" applyFont="1" applyAlignment="1"/>
    <xf numFmtId="0" fontId="17" fillId="3" borderId="7" xfId="0" applyFont="1" applyFill="1" applyBorder="1"/>
    <xf numFmtId="0" fontId="13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5" fillId="3" borderId="0" xfId="0" applyFont="1" applyFill="1"/>
    <xf numFmtId="49" fontId="0" fillId="0" borderId="7" xfId="0" applyNumberForma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0" fillId="0" borderId="0" xfId="0"/>
    <xf numFmtId="0" fontId="11" fillId="0" borderId="0" xfId="0" applyFont="1"/>
    <xf numFmtId="0" fontId="18" fillId="0" borderId="0" xfId="0" applyFont="1" applyAlignment="1">
      <alignment horizontal="center"/>
    </xf>
    <xf numFmtId="0" fontId="37" fillId="5" borderId="7" xfId="0" applyFont="1" applyFill="1" applyBorder="1" applyAlignment="1">
      <alignment wrapText="1"/>
    </xf>
    <xf numFmtId="0" fontId="37" fillId="4" borderId="7" xfId="0" applyFont="1" applyFill="1" applyBorder="1" applyAlignment="1">
      <alignment wrapText="1"/>
    </xf>
    <xf numFmtId="0" fontId="40" fillId="4" borderId="7" xfId="0" applyFont="1" applyFill="1" applyBorder="1" applyAlignment="1">
      <alignment horizontal="center" wrapText="1"/>
    </xf>
    <xf numFmtId="0" fontId="38" fillId="2" borderId="6" xfId="0" applyFont="1" applyFill="1" applyBorder="1" applyAlignment="1">
      <alignment wrapText="1"/>
    </xf>
    <xf numFmtId="0" fontId="26" fillId="2" borderId="6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7" fillId="5" borderId="7" xfId="0" applyFont="1" applyFill="1" applyBorder="1" applyAlignment="1">
      <alignment horizontal="center" wrapText="1"/>
    </xf>
    <xf numFmtId="0" fontId="37" fillId="4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3" borderId="4" xfId="0" applyFont="1" applyFill="1" applyBorder="1"/>
    <xf numFmtId="166" fontId="17" fillId="0" borderId="4" xfId="0" applyNumberFormat="1" applyFont="1" applyBorder="1"/>
    <xf numFmtId="0" fontId="17" fillId="0" borderId="5" xfId="0" applyFont="1" applyBorder="1" applyAlignment="1">
      <alignment horizontal="center"/>
    </xf>
    <xf numFmtId="0" fontId="32" fillId="0" borderId="5" xfId="0" applyFont="1" applyBorder="1"/>
    <xf numFmtId="0" fontId="17" fillId="3" borderId="5" xfId="0" applyFont="1" applyFill="1" applyBorder="1"/>
    <xf numFmtId="166" fontId="17" fillId="0" borderId="5" xfId="0" applyNumberFormat="1" applyFont="1" applyBorder="1"/>
    <xf numFmtId="0" fontId="7" fillId="0" borderId="7" xfId="0" applyFont="1" applyFill="1" applyBorder="1"/>
    <xf numFmtId="49" fontId="7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" fontId="26" fillId="3" borderId="23" xfId="0" applyNumberFormat="1" applyFont="1" applyFill="1" applyBorder="1" applyAlignment="1">
      <alignment horizontal="center"/>
    </xf>
    <xf numFmtId="1" fontId="26" fillId="3" borderId="10" xfId="0" applyNumberFormat="1" applyFont="1" applyFill="1" applyBorder="1" applyAlignment="1">
      <alignment horizontal="center"/>
    </xf>
    <xf numFmtId="0" fontId="0" fillId="0" borderId="7" xfId="0" applyBorder="1"/>
    <xf numFmtId="0" fontId="37" fillId="3" borderId="7" xfId="0" applyFont="1" applyFill="1" applyBorder="1" applyAlignment="1">
      <alignment wrapText="1"/>
    </xf>
    <xf numFmtId="0" fontId="39" fillId="3" borderId="7" xfId="0" applyFont="1" applyFill="1" applyBorder="1" applyAlignment="1">
      <alignment horizontal="center" wrapText="1"/>
    </xf>
    <xf numFmtId="0" fontId="39" fillId="0" borderId="7" xfId="0" applyFont="1" applyFill="1" applyBorder="1" applyAlignment="1">
      <alignment horizontal="center" wrapText="1"/>
    </xf>
    <xf numFmtId="0" fontId="40" fillId="3" borderId="7" xfId="0" applyFont="1" applyFill="1" applyBorder="1" applyAlignment="1">
      <alignment horizontal="center" wrapText="1"/>
    </xf>
    <xf numFmtId="0" fontId="37" fillId="3" borderId="7" xfId="0" applyFont="1" applyFill="1" applyBorder="1" applyAlignment="1">
      <alignment horizontal="center" wrapText="1"/>
    </xf>
    <xf numFmtId="0" fontId="17" fillId="3" borderId="9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/>
    <xf numFmtId="0" fontId="0" fillId="13" borderId="0" xfId="0" applyFill="1"/>
    <xf numFmtId="0" fontId="0" fillId="4" borderId="0" xfId="0" applyFill="1"/>
    <xf numFmtId="0" fontId="18" fillId="0" borderId="6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0" borderId="27" xfId="0" applyFill="1" applyBorder="1"/>
    <xf numFmtId="0" fontId="18" fillId="0" borderId="4" xfId="0" applyFont="1" applyFill="1" applyBorder="1" applyAlignment="1">
      <alignment horizontal="center"/>
    </xf>
    <xf numFmtId="0" fontId="0" fillId="0" borderId="1" xfId="0" applyBorder="1"/>
    <xf numFmtId="0" fontId="17" fillId="3" borderId="10" xfId="0" applyFont="1" applyFill="1" applyBorder="1"/>
    <xf numFmtId="164" fontId="2" fillId="2" borderId="1" xfId="0" applyNumberFormat="1" applyFont="1" applyFill="1" applyBorder="1"/>
    <xf numFmtId="164" fontId="2" fillId="0" borderId="28" xfId="0" applyNumberFormat="1" applyFont="1" applyBorder="1"/>
    <xf numFmtId="164" fontId="2" fillId="3" borderId="28" xfId="0" applyNumberFormat="1" applyFont="1" applyFill="1" applyBorder="1"/>
    <xf numFmtId="164" fontId="2" fillId="5" borderId="28" xfId="0" applyNumberFormat="1" applyFont="1" applyFill="1" applyBorder="1"/>
    <xf numFmtId="164" fontId="2" fillId="9" borderId="29" xfId="0" applyNumberFormat="1" applyFont="1" applyFill="1" applyBorder="1"/>
    <xf numFmtId="164" fontId="2" fillId="9" borderId="16" xfId="0" applyNumberFormat="1" applyFont="1" applyFill="1" applyBorder="1"/>
    <xf numFmtId="164" fontId="2" fillId="0" borderId="0" xfId="0" applyNumberFormat="1" applyFont="1" applyBorder="1"/>
    <xf numFmtId="164" fontId="2" fillId="0" borderId="10" xfId="0" applyNumberFormat="1" applyFont="1" applyBorder="1"/>
    <xf numFmtId="0" fontId="0" fillId="0" borderId="2" xfId="0" applyBorder="1"/>
    <xf numFmtId="0" fontId="17" fillId="3" borderId="11" xfId="0" applyFont="1" applyFill="1" applyBorder="1" applyAlignment="1">
      <alignment horizontal="right"/>
    </xf>
    <xf numFmtId="164" fontId="5" fillId="2" borderId="2" xfId="0" applyNumberFormat="1" applyFont="1" applyFill="1" applyBorder="1"/>
    <xf numFmtId="164" fontId="5" fillId="0" borderId="5" xfId="0" applyNumberFormat="1" applyFont="1" applyBorder="1"/>
    <xf numFmtId="164" fontId="5" fillId="3" borderId="5" xfId="0" applyNumberFormat="1" applyFont="1" applyFill="1" applyBorder="1"/>
    <xf numFmtId="164" fontId="5" fillId="5" borderId="5" xfId="0" applyNumberFormat="1" applyFont="1" applyFill="1" applyBorder="1"/>
    <xf numFmtId="164" fontId="5" fillId="9" borderId="21" xfId="0" applyNumberFormat="1" applyFont="1" applyFill="1" applyBorder="1"/>
    <xf numFmtId="164" fontId="5" fillId="9" borderId="15" xfId="0" applyNumberFormat="1" applyFont="1" applyFill="1" applyBorder="1"/>
    <xf numFmtId="164" fontId="0" fillId="0" borderId="0" xfId="0" applyNumberFormat="1" applyBorder="1"/>
    <xf numFmtId="164" fontId="5" fillId="0" borderId="11" xfId="0" applyNumberFormat="1" applyFont="1" applyBorder="1"/>
    <xf numFmtId="0" fontId="0" fillId="0" borderId="31" xfId="0" applyBorder="1"/>
    <xf numFmtId="164" fontId="2" fillId="0" borderId="31" xfId="0" applyNumberFormat="1" applyFont="1" applyBorder="1"/>
    <xf numFmtId="164" fontId="2" fillId="2" borderId="4" xfId="0" applyNumberFormat="1" applyFont="1" applyFill="1" applyBorder="1"/>
    <xf numFmtId="164" fontId="2" fillId="0" borderId="4" xfId="0" applyNumberFormat="1" applyFont="1" applyBorder="1"/>
    <xf numFmtId="164" fontId="2" fillId="3" borderId="4" xfId="0" applyNumberFormat="1" applyFont="1" applyFill="1" applyBorder="1"/>
    <xf numFmtId="164" fontId="2" fillId="5" borderId="4" xfId="0" applyNumberFormat="1" applyFont="1" applyFill="1" applyBorder="1"/>
    <xf numFmtId="164" fontId="2" fillId="9" borderId="22" xfId="0" applyNumberFormat="1" applyFont="1" applyFill="1" applyBorder="1"/>
    <xf numFmtId="164" fontId="2" fillId="9" borderId="32" xfId="0" applyNumberFormat="1" applyFont="1" applyFill="1" applyBorder="1"/>
    <xf numFmtId="0" fontId="0" fillId="0" borderId="3" xfId="0" applyBorder="1"/>
    <xf numFmtId="164" fontId="5" fillId="0" borderId="3" xfId="0" applyNumberFormat="1" applyFont="1" applyBorder="1"/>
    <xf numFmtId="164" fontId="5" fillId="2" borderId="6" xfId="0" applyNumberFormat="1" applyFont="1" applyFill="1" applyBorder="1"/>
    <xf numFmtId="164" fontId="5" fillId="0" borderId="6" xfId="0" applyNumberFormat="1" applyFont="1" applyBorder="1"/>
    <xf numFmtId="164" fontId="5" fillId="3" borderId="6" xfId="0" applyNumberFormat="1" applyFont="1" applyFill="1" applyBorder="1"/>
    <xf numFmtId="164" fontId="2" fillId="0" borderId="1" xfId="0" applyNumberFormat="1" applyFont="1" applyBorder="1"/>
    <xf numFmtId="164" fontId="2" fillId="2" borderId="28" xfId="0" applyNumberFormat="1" applyFont="1" applyFill="1" applyBorder="1"/>
    <xf numFmtId="164" fontId="2" fillId="0" borderId="4" xfId="0" applyNumberFormat="1" applyFont="1" applyFill="1" applyBorder="1"/>
    <xf numFmtId="164" fontId="5" fillId="0" borderId="2" xfId="0" applyNumberFormat="1" applyFont="1" applyBorder="1"/>
    <xf numFmtId="164" fontId="5" fillId="2" borderId="5" xfId="0" applyNumberFormat="1" applyFont="1" applyFill="1" applyBorder="1"/>
    <xf numFmtId="164" fontId="5" fillId="0" borderId="5" xfId="0" applyNumberFormat="1" applyFont="1" applyFill="1" applyBorder="1"/>
    <xf numFmtId="164" fontId="2" fillId="0" borderId="28" xfId="0" applyNumberFormat="1" applyFont="1" applyFill="1" applyBorder="1"/>
    <xf numFmtId="164" fontId="5" fillId="0" borderId="6" xfId="0" applyNumberFormat="1" applyFont="1" applyFill="1" applyBorder="1"/>
    <xf numFmtId="164" fontId="5" fillId="0" borderId="0" xfId="0" applyNumberFormat="1" applyFont="1" applyBorder="1"/>
    <xf numFmtId="164" fontId="2" fillId="3" borderId="29" xfId="0" applyNumberFormat="1" applyFont="1" applyFill="1" applyBorder="1"/>
    <xf numFmtId="164" fontId="2" fillId="0" borderId="29" xfId="0" applyNumberFormat="1" applyFont="1" applyFill="1" applyBorder="1"/>
    <xf numFmtId="164" fontId="5" fillId="3" borderId="21" xfId="0" applyNumberFormat="1" applyFont="1" applyFill="1" applyBorder="1"/>
    <xf numFmtId="164" fontId="5" fillId="0" borderId="21" xfId="0" applyNumberFormat="1" applyFont="1" applyFill="1" applyBorder="1"/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4" fontId="2" fillId="2" borderId="29" xfId="0" applyNumberFormat="1" applyFont="1" applyFill="1" applyBorder="1"/>
    <xf numFmtId="164" fontId="5" fillId="2" borderId="21" xfId="0" applyNumberFormat="1" applyFont="1" applyFill="1" applyBorder="1"/>
    <xf numFmtId="164" fontId="0" fillId="0" borderId="0" xfId="0" applyNumberFormat="1" applyAlignment="1">
      <alignment horizontal="center"/>
    </xf>
    <xf numFmtId="0" fontId="30" fillId="5" borderId="0" xfId="0" applyFont="1" applyFill="1" applyBorder="1" applyAlignment="1">
      <alignment horizontal="right"/>
    </xf>
    <xf numFmtId="0" fontId="0" fillId="3" borderId="7" xfId="0" applyFill="1" applyBorder="1"/>
    <xf numFmtId="49" fontId="0" fillId="3" borderId="7" xfId="0" applyNumberFormat="1" applyFill="1" applyBorder="1" applyAlignment="1">
      <alignment horizontal="center"/>
    </xf>
    <xf numFmtId="0" fontId="13" fillId="3" borderId="0" xfId="0" applyFont="1" applyFill="1"/>
    <xf numFmtId="0" fontId="7" fillId="3" borderId="7" xfId="0" applyFont="1" applyFill="1" applyBorder="1"/>
    <xf numFmtId="49" fontId="7" fillId="3" borderId="7" xfId="0" applyNumberFormat="1" applyFont="1" applyFill="1" applyBorder="1" applyAlignment="1">
      <alignment horizontal="center"/>
    </xf>
    <xf numFmtId="0" fontId="0" fillId="3" borderId="0" xfId="0" applyFill="1"/>
    <xf numFmtId="49" fontId="0" fillId="3" borderId="7" xfId="0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26" fillId="3" borderId="18" xfId="0" applyNumberFormat="1" applyFont="1" applyFill="1" applyBorder="1" applyAlignment="1">
      <alignment horizontal="center"/>
    </xf>
    <xf numFmtId="1" fontId="26" fillId="3" borderId="11" xfId="0" applyNumberFormat="1" applyFont="1" applyFill="1" applyBorder="1" applyAlignment="1">
      <alignment horizontal="center"/>
    </xf>
    <xf numFmtId="0" fontId="17" fillId="3" borderId="6" xfId="0" applyFont="1" applyFill="1" applyBorder="1"/>
    <xf numFmtId="0" fontId="17" fillId="3" borderId="33" xfId="0" applyFont="1" applyFill="1" applyBorder="1"/>
    <xf numFmtId="49" fontId="41" fillId="0" borderId="7" xfId="0" applyNumberFormat="1" applyFont="1" applyBorder="1" applyAlignment="1">
      <alignment horizontal="right"/>
    </xf>
    <xf numFmtId="49" fontId="41" fillId="0" borderId="5" xfId="0" applyNumberFormat="1" applyFont="1" applyBorder="1" applyAlignment="1">
      <alignment horizontal="right"/>
    </xf>
    <xf numFmtId="0" fontId="17" fillId="9" borderId="0" xfId="0" applyFont="1" applyFill="1"/>
    <xf numFmtId="0" fontId="32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2" fillId="0" borderId="0" xfId="0" applyFont="1"/>
    <xf numFmtId="0" fontId="4" fillId="14" borderId="7" xfId="0" applyFont="1" applyFill="1" applyBorder="1"/>
    <xf numFmtId="0" fontId="26" fillId="2" borderId="6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5" borderId="7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7" xfId="0" applyFont="1" applyFill="1" applyBorder="1"/>
    <xf numFmtId="0" fontId="18" fillId="3" borderId="7" xfId="0" applyFont="1" applyFill="1" applyBorder="1" applyAlignment="1">
      <alignment horizontal="center"/>
    </xf>
    <xf numFmtId="0" fontId="37" fillId="0" borderId="7" xfId="0" applyFont="1" applyFill="1" applyBorder="1" applyAlignment="1">
      <alignment wrapText="1"/>
    </xf>
    <xf numFmtId="0" fontId="39" fillId="3" borderId="4" xfId="0" applyFont="1" applyFill="1" applyBorder="1" applyAlignment="1">
      <alignment horizontal="center" wrapText="1"/>
    </xf>
    <xf numFmtId="49" fontId="0" fillId="15" borderId="7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32" fillId="3" borderId="4" xfId="0" applyFont="1" applyFill="1" applyBorder="1"/>
    <xf numFmtId="49" fontId="41" fillId="3" borderId="5" xfId="0" applyNumberFormat="1" applyFont="1" applyFill="1" applyBorder="1" applyAlignment="1">
      <alignment horizontal="right"/>
    </xf>
    <xf numFmtId="0" fontId="32" fillId="3" borderId="5" xfId="0" applyFont="1" applyFill="1" applyBorder="1"/>
    <xf numFmtId="0" fontId="26" fillId="3" borderId="7" xfId="0" applyFont="1" applyFill="1" applyBorder="1" applyAlignment="1">
      <alignment horizontal="center"/>
    </xf>
    <xf numFmtId="0" fontId="32" fillId="3" borderId="7" xfId="0" applyFont="1" applyFill="1" applyBorder="1"/>
    <xf numFmtId="0" fontId="43" fillId="0" borderId="7" xfId="0" applyFont="1" applyBorder="1"/>
    <xf numFmtId="0" fontId="43" fillId="0" borderId="5" xfId="0" applyFont="1" applyBorder="1"/>
    <xf numFmtId="0" fontId="17" fillId="0" borderId="7" xfId="0" applyFont="1" applyFill="1" applyBorder="1"/>
    <xf numFmtId="0" fontId="43" fillId="0" borderId="7" xfId="0" applyFont="1" applyFill="1" applyBorder="1"/>
    <xf numFmtId="0" fontId="43" fillId="3" borderId="4" xfId="0" applyFont="1" applyFill="1" applyBorder="1"/>
    <xf numFmtId="0" fontId="43" fillId="3" borderId="7" xfId="0" applyFont="1" applyFill="1" applyBorder="1"/>
    <xf numFmtId="0" fontId="43" fillId="3" borderId="5" xfId="0" applyFont="1" applyFill="1" applyBorder="1"/>
    <xf numFmtId="0" fontId="43" fillId="0" borderId="16" xfId="0" applyFont="1" applyBorder="1"/>
    <xf numFmtId="0" fontId="43" fillId="0" borderId="15" xfId="0" applyFont="1" applyBorder="1"/>
    <xf numFmtId="164" fontId="2" fillId="3" borderId="22" xfId="0" applyNumberFormat="1" applyFont="1" applyFill="1" applyBorder="1"/>
    <xf numFmtId="164" fontId="2" fillId="3" borderId="16" xfId="0" applyNumberFormat="1" applyFont="1" applyFill="1" applyBorder="1"/>
    <xf numFmtId="164" fontId="5" fillId="3" borderId="33" xfId="0" applyNumberFormat="1" applyFont="1" applyFill="1" applyBorder="1"/>
    <xf numFmtId="164" fontId="5" fillId="3" borderId="15" xfId="0" applyNumberFormat="1" applyFont="1" applyFill="1" applyBorder="1"/>
    <xf numFmtId="0" fontId="17" fillId="2" borderId="7" xfId="0" applyFont="1" applyFill="1" applyBorder="1"/>
    <xf numFmtId="0" fontId="17" fillId="2" borderId="6" xfId="0" applyFont="1" applyFill="1" applyBorder="1"/>
    <xf numFmtId="0" fontId="17" fillId="2" borderId="4" xfId="0" applyFont="1" applyFill="1" applyBorder="1"/>
    <xf numFmtId="0" fontId="17" fillId="2" borderId="7" xfId="0" applyFont="1" applyFill="1" applyBorder="1" applyAlignment="1">
      <alignment horizontal="center"/>
    </xf>
    <xf numFmtId="0" fontId="37" fillId="2" borderId="7" xfId="0" applyFont="1" applyFill="1" applyBorder="1" applyAlignment="1">
      <alignment wrapText="1"/>
    </xf>
    <xf numFmtId="0" fontId="17" fillId="5" borderId="5" xfId="0" applyFont="1" applyFill="1" applyBorder="1"/>
    <xf numFmtId="164" fontId="3" fillId="0" borderId="17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21" fillId="7" borderId="6" xfId="0" applyNumberFormat="1" applyFont="1" applyFill="1" applyBorder="1" applyAlignment="1">
      <alignment horizontal="center" vertical="center"/>
    </xf>
    <xf numFmtId="49" fontId="12" fillId="7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6" fillId="7" borderId="7" xfId="0" applyFont="1" applyFill="1" applyBorder="1" applyAlignment="1">
      <alignment horizontal="center"/>
    </xf>
    <xf numFmtId="0" fontId="0" fillId="0" borderId="7" xfId="0" applyBorder="1" applyAlignment="1"/>
    <xf numFmtId="0" fontId="26" fillId="8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FF99"/>
      <color rgb="FF99FF66"/>
      <color rgb="FFFFFF66"/>
      <color rgb="FFFA8EE5"/>
      <color rgb="FFF7D7F2"/>
      <color rgb="FF33CC33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>
      <selection activeCell="O46" sqref="O45:O46"/>
    </sheetView>
  </sheetViews>
  <sheetFormatPr defaultRowHeight="14.4" x14ac:dyDescent="0.3"/>
  <cols>
    <col min="1" max="1" width="7.109375" style="166" bestFit="1" customWidth="1"/>
    <col min="2" max="2" width="7.109375" style="166" customWidth="1"/>
    <col min="3" max="3" width="21.6640625" style="166" customWidth="1"/>
    <col min="4" max="4" width="9.33203125" style="166" bestFit="1" customWidth="1"/>
    <col min="5" max="5" width="7.33203125" style="166" bestFit="1" customWidth="1"/>
    <col min="6" max="6" width="5.6640625" style="166" bestFit="1" customWidth="1"/>
    <col min="7" max="7" width="10.88671875" style="166" bestFit="1" customWidth="1"/>
    <col min="8" max="8" width="8.88671875" style="166"/>
    <col min="9" max="9" width="11" style="166" bestFit="1" customWidth="1"/>
    <col min="10" max="10" width="9.6640625" style="166" bestFit="1" customWidth="1"/>
    <col min="11" max="11" width="12.109375" style="166" bestFit="1" customWidth="1"/>
    <col min="12" max="12" width="8.88671875" style="166" customWidth="1"/>
    <col min="13" max="13" width="18.88671875" style="166" customWidth="1"/>
    <col min="14" max="16384" width="8.88671875" style="166"/>
  </cols>
  <sheetData>
    <row r="1" spans="1:13" ht="18" x14ac:dyDescent="0.35">
      <c r="B1" s="167" t="s">
        <v>416</v>
      </c>
      <c r="M1" s="173" t="s">
        <v>289</v>
      </c>
    </row>
    <row r="2" spans="1:13" ht="18" x14ac:dyDescent="0.35">
      <c r="B2" s="167"/>
      <c r="M2" s="178" t="s">
        <v>290</v>
      </c>
    </row>
    <row r="3" spans="1:13" ht="18" x14ac:dyDescent="0.35">
      <c r="C3" s="167"/>
      <c r="G3" s="173" t="s">
        <v>305</v>
      </c>
      <c r="I3" s="173" t="s">
        <v>285</v>
      </c>
      <c r="J3" s="173" t="s">
        <v>287</v>
      </c>
      <c r="K3" s="173" t="s">
        <v>294</v>
      </c>
    </row>
    <row r="4" spans="1:13" ht="19.2" x14ac:dyDescent="0.45">
      <c r="A4" s="173" t="s">
        <v>65</v>
      </c>
      <c r="B4" s="173" t="s">
        <v>283</v>
      </c>
      <c r="C4" s="172" t="s">
        <v>0</v>
      </c>
      <c r="D4" s="173" t="s">
        <v>139</v>
      </c>
      <c r="E4" s="173" t="s">
        <v>284</v>
      </c>
      <c r="F4" s="173" t="s">
        <v>50</v>
      </c>
      <c r="G4" s="178" t="s">
        <v>304</v>
      </c>
      <c r="I4" s="178" t="s">
        <v>286</v>
      </c>
      <c r="J4" s="178" t="s">
        <v>288</v>
      </c>
      <c r="K4" s="178" t="s">
        <v>295</v>
      </c>
      <c r="M4" s="180">
        <f>SUM(F5:F45)-I46</f>
        <v>110.5</v>
      </c>
    </row>
    <row r="5" spans="1:13" ht="18.600000000000001" customHeight="1" x14ac:dyDescent="0.45">
      <c r="A5" s="174" t="s">
        <v>11</v>
      </c>
      <c r="B5" s="289">
        <v>2</v>
      </c>
      <c r="C5" s="169" t="s">
        <v>131</v>
      </c>
      <c r="D5" s="198">
        <v>2064</v>
      </c>
      <c r="E5" s="200">
        <v>2148</v>
      </c>
      <c r="F5" s="175">
        <v>6.5</v>
      </c>
      <c r="G5" s="175"/>
      <c r="I5" s="179">
        <v>2</v>
      </c>
      <c r="J5" s="296">
        <v>1</v>
      </c>
      <c r="K5" s="177"/>
    </row>
    <row r="6" spans="1:13" ht="18.600000000000001" customHeight="1" x14ac:dyDescent="0.45">
      <c r="A6" s="174" t="s">
        <v>12</v>
      </c>
      <c r="B6" s="289">
        <v>3</v>
      </c>
      <c r="C6" s="169" t="s">
        <v>135</v>
      </c>
      <c r="D6" s="198">
        <v>2059</v>
      </c>
      <c r="E6" s="200">
        <v>2030</v>
      </c>
      <c r="F6" s="175">
        <v>6.5</v>
      </c>
      <c r="G6" s="175"/>
      <c r="I6" s="179">
        <v>2</v>
      </c>
      <c r="J6" s="296">
        <v>-1</v>
      </c>
      <c r="K6" s="177"/>
    </row>
    <row r="7" spans="1:13" ht="18.600000000000001" customHeight="1" x14ac:dyDescent="0.45">
      <c r="A7" s="174" t="s">
        <v>13</v>
      </c>
      <c r="B7" s="289">
        <v>5</v>
      </c>
      <c r="C7" s="169" t="s">
        <v>37</v>
      </c>
      <c r="D7" s="294">
        <v>1879</v>
      </c>
      <c r="E7" s="200">
        <v>1878</v>
      </c>
      <c r="F7" s="175">
        <v>5.5</v>
      </c>
      <c r="G7" s="175"/>
      <c r="I7" s="179">
        <v>2</v>
      </c>
      <c r="J7" s="296"/>
      <c r="K7" s="177"/>
    </row>
    <row r="8" spans="1:13" ht="18.600000000000001" customHeight="1" x14ac:dyDescent="0.45">
      <c r="A8" s="174" t="s">
        <v>14</v>
      </c>
      <c r="B8" s="290">
        <v>22</v>
      </c>
      <c r="C8" s="170" t="s">
        <v>199</v>
      </c>
      <c r="D8" s="198">
        <v>1429</v>
      </c>
      <c r="E8" s="200">
        <v>1435</v>
      </c>
      <c r="F8" s="176">
        <v>5.5</v>
      </c>
      <c r="G8" s="176"/>
      <c r="I8" s="171">
        <v>1</v>
      </c>
      <c r="J8" s="296"/>
      <c r="K8" s="177"/>
    </row>
    <row r="9" spans="1:13" ht="18.600000000000001" customHeight="1" x14ac:dyDescent="0.45">
      <c r="A9" s="174" t="s">
        <v>15</v>
      </c>
      <c r="B9" s="289">
        <v>7</v>
      </c>
      <c r="C9" s="169" t="s">
        <v>187</v>
      </c>
      <c r="D9" s="198">
        <v>1792</v>
      </c>
      <c r="E9" s="200">
        <v>1791</v>
      </c>
      <c r="F9" s="289">
        <v>5</v>
      </c>
      <c r="G9" s="289"/>
      <c r="I9" s="179">
        <v>2</v>
      </c>
      <c r="J9" s="296">
        <v>2</v>
      </c>
      <c r="K9" s="177"/>
    </row>
    <row r="10" spans="1:13" ht="18.600000000000001" customHeight="1" x14ac:dyDescent="0.45">
      <c r="A10" s="174" t="s">
        <v>16</v>
      </c>
      <c r="B10" s="290">
        <v>13</v>
      </c>
      <c r="C10" s="170" t="s">
        <v>41</v>
      </c>
      <c r="D10" s="198">
        <v>1558</v>
      </c>
      <c r="E10" s="200">
        <v>1551</v>
      </c>
      <c r="F10" s="176">
        <v>5</v>
      </c>
      <c r="G10" s="176"/>
      <c r="I10" s="171">
        <v>1</v>
      </c>
      <c r="J10" s="296"/>
      <c r="K10" s="177"/>
    </row>
    <row r="11" spans="1:13" ht="18.600000000000001" customHeight="1" x14ac:dyDescent="0.45">
      <c r="A11" s="174" t="s">
        <v>17</v>
      </c>
      <c r="B11" s="290">
        <v>19</v>
      </c>
      <c r="C11" s="170" t="s">
        <v>107</v>
      </c>
      <c r="D11" s="198">
        <v>1459</v>
      </c>
      <c r="E11" s="200">
        <v>1463</v>
      </c>
      <c r="F11" s="176">
        <v>5</v>
      </c>
      <c r="G11" s="176"/>
      <c r="I11" s="171">
        <v>1</v>
      </c>
      <c r="J11" s="296"/>
      <c r="K11" s="177"/>
    </row>
    <row r="12" spans="1:13" ht="18.600000000000001" customHeight="1" x14ac:dyDescent="0.45">
      <c r="A12" s="174" t="s">
        <v>18</v>
      </c>
      <c r="B12" s="290">
        <v>23</v>
      </c>
      <c r="C12" s="170" t="s">
        <v>235</v>
      </c>
      <c r="D12" s="198">
        <v>1396</v>
      </c>
      <c r="E12" s="200">
        <v>1428</v>
      </c>
      <c r="F12" s="176">
        <v>5</v>
      </c>
      <c r="G12" s="176"/>
      <c r="I12" s="171">
        <v>1</v>
      </c>
      <c r="J12" s="296"/>
      <c r="K12" s="177"/>
    </row>
    <row r="13" spans="1:13" ht="18.600000000000001" customHeight="1" x14ac:dyDescent="0.45">
      <c r="A13" s="174" t="s">
        <v>19</v>
      </c>
      <c r="B13" s="289">
        <v>6</v>
      </c>
      <c r="C13" s="169" t="s">
        <v>38</v>
      </c>
      <c r="D13" s="198">
        <v>1824</v>
      </c>
      <c r="E13" s="200">
        <v>1818</v>
      </c>
      <c r="F13" s="175">
        <v>4.5</v>
      </c>
      <c r="G13" s="175"/>
      <c r="I13" s="179">
        <v>2</v>
      </c>
      <c r="J13" s="296">
        <v>1</v>
      </c>
      <c r="K13" s="177"/>
    </row>
    <row r="14" spans="1:13" ht="18.600000000000001" customHeight="1" x14ac:dyDescent="0.45">
      <c r="A14" s="174" t="s">
        <v>20</v>
      </c>
      <c r="B14" s="289">
        <v>9</v>
      </c>
      <c r="C14" s="169" t="s">
        <v>133</v>
      </c>
      <c r="D14" s="198">
        <v>1677</v>
      </c>
      <c r="E14" s="200">
        <v>1677</v>
      </c>
      <c r="F14" s="175">
        <v>4.5</v>
      </c>
      <c r="G14" s="175"/>
      <c r="I14" s="179">
        <v>2</v>
      </c>
      <c r="J14" s="296"/>
      <c r="K14" s="177"/>
    </row>
    <row r="15" spans="1:13" ht="18.600000000000001" customHeight="1" x14ac:dyDescent="0.45">
      <c r="A15" s="174" t="s">
        <v>21</v>
      </c>
      <c r="B15" s="289">
        <v>10</v>
      </c>
      <c r="C15" s="169" t="s">
        <v>243</v>
      </c>
      <c r="D15" s="198">
        <v>1654</v>
      </c>
      <c r="E15" s="200">
        <v>1733</v>
      </c>
      <c r="F15" s="175">
        <v>4.5</v>
      </c>
      <c r="G15" s="175"/>
      <c r="I15" s="179">
        <v>2</v>
      </c>
      <c r="J15" s="296"/>
      <c r="K15" s="177"/>
    </row>
    <row r="16" spans="1:13" ht="18.600000000000001" customHeight="1" x14ac:dyDescent="0.45">
      <c r="A16" s="174" t="s">
        <v>22</v>
      </c>
      <c r="B16" s="290">
        <v>12</v>
      </c>
      <c r="C16" s="170" t="s">
        <v>229</v>
      </c>
      <c r="D16" s="198">
        <v>1597</v>
      </c>
      <c r="E16" s="200">
        <v>1503</v>
      </c>
      <c r="F16" s="176">
        <v>4.5</v>
      </c>
      <c r="G16" s="176"/>
      <c r="I16" s="171">
        <v>1</v>
      </c>
      <c r="J16" s="296"/>
      <c r="K16" s="177"/>
    </row>
    <row r="17" spans="1:11" ht="18.600000000000001" customHeight="1" x14ac:dyDescent="0.45">
      <c r="A17" s="174" t="s">
        <v>23</v>
      </c>
      <c r="B17" s="290">
        <v>16</v>
      </c>
      <c r="C17" s="170" t="s">
        <v>238</v>
      </c>
      <c r="D17" s="198">
        <v>1510</v>
      </c>
      <c r="E17" s="200">
        <v>1501</v>
      </c>
      <c r="F17" s="176">
        <v>4.5</v>
      </c>
      <c r="G17" s="176"/>
      <c r="I17" s="171">
        <v>1</v>
      </c>
      <c r="J17" s="296"/>
      <c r="K17" s="177"/>
    </row>
    <row r="18" spans="1:11" ht="18.600000000000001" customHeight="1" x14ac:dyDescent="0.45">
      <c r="A18" s="174" t="s">
        <v>24</v>
      </c>
      <c r="B18" s="290">
        <v>17</v>
      </c>
      <c r="C18" s="170" t="s">
        <v>43</v>
      </c>
      <c r="D18" s="198">
        <v>1472</v>
      </c>
      <c r="E18" s="200">
        <v>1440</v>
      </c>
      <c r="F18" s="176">
        <v>4.5</v>
      </c>
      <c r="G18" s="176"/>
      <c r="I18" s="171">
        <v>1</v>
      </c>
      <c r="J18" s="296"/>
      <c r="K18" s="177"/>
    </row>
    <row r="19" spans="1:11" ht="18.600000000000001" customHeight="1" x14ac:dyDescent="0.45">
      <c r="A19" s="174" t="s">
        <v>25</v>
      </c>
      <c r="B19" s="289">
        <v>8</v>
      </c>
      <c r="C19" s="169" t="s">
        <v>81</v>
      </c>
      <c r="D19" s="198">
        <v>1677</v>
      </c>
      <c r="E19" s="200">
        <v>1681</v>
      </c>
      <c r="F19" s="175">
        <v>4</v>
      </c>
      <c r="G19" s="175"/>
      <c r="I19" s="179">
        <v>2</v>
      </c>
      <c r="J19" s="296">
        <v>1</v>
      </c>
      <c r="K19" s="177"/>
    </row>
    <row r="20" spans="1:11" ht="18.600000000000001" customHeight="1" x14ac:dyDescent="0.45">
      <c r="A20" s="174" t="s">
        <v>26</v>
      </c>
      <c r="B20" s="290">
        <v>15</v>
      </c>
      <c r="C20" s="170" t="s">
        <v>234</v>
      </c>
      <c r="D20" s="198">
        <v>1520</v>
      </c>
      <c r="E20" s="200">
        <v>1497</v>
      </c>
      <c r="F20" s="176">
        <v>4</v>
      </c>
      <c r="G20" s="176"/>
      <c r="I20" s="171">
        <v>1</v>
      </c>
      <c r="J20" s="296"/>
      <c r="K20" s="177"/>
    </row>
    <row r="21" spans="1:11" ht="18.600000000000001" customHeight="1" x14ac:dyDescent="0.45">
      <c r="A21" s="174" t="s">
        <v>27</v>
      </c>
      <c r="B21" s="174">
        <v>29</v>
      </c>
      <c r="C21" s="293" t="s">
        <v>48</v>
      </c>
      <c r="D21" s="198">
        <v>1241</v>
      </c>
      <c r="E21" s="200">
        <v>1278</v>
      </c>
      <c r="F21" s="201">
        <v>4</v>
      </c>
      <c r="G21" s="201"/>
      <c r="I21" s="177">
        <v>0</v>
      </c>
      <c r="J21" s="296"/>
      <c r="K21" s="177"/>
    </row>
    <row r="22" spans="1:11" ht="18.600000000000001" customHeight="1" x14ac:dyDescent="0.45">
      <c r="A22" s="174" t="s">
        <v>28</v>
      </c>
      <c r="B22" s="174">
        <v>30</v>
      </c>
      <c r="C22" s="293" t="s">
        <v>271</v>
      </c>
      <c r="D22" s="198">
        <v>1240</v>
      </c>
      <c r="E22" s="200">
        <v>1235</v>
      </c>
      <c r="F22" s="201">
        <v>4</v>
      </c>
      <c r="G22" s="201"/>
      <c r="I22" s="177">
        <v>0</v>
      </c>
      <c r="J22" s="296"/>
      <c r="K22" s="177"/>
    </row>
    <row r="23" spans="1:11" ht="18.600000000000001" customHeight="1" x14ac:dyDescent="0.45">
      <c r="A23" s="174" t="s">
        <v>29</v>
      </c>
      <c r="B23" s="174">
        <v>36</v>
      </c>
      <c r="C23" s="293" t="s">
        <v>344</v>
      </c>
      <c r="D23" s="198">
        <v>0</v>
      </c>
      <c r="E23" s="200">
        <v>1629</v>
      </c>
      <c r="F23" s="201">
        <v>4</v>
      </c>
      <c r="G23" s="201"/>
      <c r="I23" s="177">
        <v>0</v>
      </c>
      <c r="J23" s="296">
        <v>1</v>
      </c>
      <c r="K23" s="177"/>
    </row>
    <row r="24" spans="1:11" ht="18.600000000000001" customHeight="1" x14ac:dyDescent="0.45">
      <c r="A24" s="174" t="s">
        <v>30</v>
      </c>
      <c r="B24" s="290">
        <v>14</v>
      </c>
      <c r="C24" s="170" t="s">
        <v>136</v>
      </c>
      <c r="D24" s="198">
        <v>1534</v>
      </c>
      <c r="E24" s="200">
        <v>1521</v>
      </c>
      <c r="F24" s="176">
        <v>3.5</v>
      </c>
      <c r="G24" s="176"/>
      <c r="I24" s="171">
        <v>1</v>
      </c>
      <c r="J24" s="296"/>
      <c r="K24" s="177"/>
    </row>
    <row r="25" spans="1:11" ht="18.600000000000001" customHeight="1" x14ac:dyDescent="0.45">
      <c r="A25" s="174" t="s">
        <v>54</v>
      </c>
      <c r="B25" s="290">
        <v>20</v>
      </c>
      <c r="C25" s="170" t="s">
        <v>47</v>
      </c>
      <c r="D25" s="198">
        <v>1443</v>
      </c>
      <c r="E25" s="200">
        <v>1481</v>
      </c>
      <c r="F25" s="176">
        <v>3.5</v>
      </c>
      <c r="G25" s="176"/>
      <c r="I25" s="171">
        <v>1</v>
      </c>
      <c r="J25" s="296"/>
      <c r="K25" s="177"/>
    </row>
    <row r="26" spans="1:11" ht="18.600000000000001" customHeight="1" x14ac:dyDescent="0.45">
      <c r="A26" s="174" t="s">
        <v>55</v>
      </c>
      <c r="B26" s="290">
        <v>24</v>
      </c>
      <c r="C26" s="170" t="s">
        <v>256</v>
      </c>
      <c r="D26" s="198">
        <v>1392</v>
      </c>
      <c r="E26" s="200">
        <v>1419</v>
      </c>
      <c r="F26" s="176">
        <v>3.5</v>
      </c>
      <c r="G26" s="176"/>
      <c r="I26" s="171">
        <v>1</v>
      </c>
      <c r="J26" s="296"/>
      <c r="K26" s="177"/>
    </row>
    <row r="27" spans="1:11" ht="18.600000000000001" customHeight="1" x14ac:dyDescent="0.45">
      <c r="A27" s="174" t="s">
        <v>59</v>
      </c>
      <c r="B27" s="290">
        <v>25</v>
      </c>
      <c r="C27" s="170" t="s">
        <v>124</v>
      </c>
      <c r="D27" s="198">
        <v>1335</v>
      </c>
      <c r="E27" s="200">
        <v>0</v>
      </c>
      <c r="F27" s="176">
        <v>3.5</v>
      </c>
      <c r="G27" s="176"/>
      <c r="I27" s="171">
        <v>1</v>
      </c>
      <c r="J27" s="296"/>
      <c r="K27" s="177"/>
    </row>
    <row r="28" spans="1:11" ht="18.600000000000001" customHeight="1" x14ac:dyDescent="0.45">
      <c r="A28" s="174" t="s">
        <v>68</v>
      </c>
      <c r="B28" s="174">
        <v>31</v>
      </c>
      <c r="C28" s="293" t="s">
        <v>268</v>
      </c>
      <c r="D28" s="198">
        <v>1211</v>
      </c>
      <c r="E28" s="200">
        <v>1246</v>
      </c>
      <c r="F28" s="201">
        <v>3.5</v>
      </c>
      <c r="G28" s="201"/>
      <c r="I28" s="200">
        <v>0</v>
      </c>
      <c r="J28" s="296"/>
      <c r="K28" s="177"/>
    </row>
    <row r="29" spans="1:11" ht="18.600000000000001" customHeight="1" x14ac:dyDescent="0.45">
      <c r="A29" s="174" t="s">
        <v>69</v>
      </c>
      <c r="B29" s="289">
        <v>1</v>
      </c>
      <c r="C29" s="169" t="s">
        <v>343</v>
      </c>
      <c r="D29" s="198">
        <v>2102</v>
      </c>
      <c r="E29" s="200">
        <v>2083</v>
      </c>
      <c r="F29" s="175">
        <v>3</v>
      </c>
      <c r="G29" s="175"/>
      <c r="I29" s="179">
        <v>2</v>
      </c>
      <c r="J29" s="296">
        <v>4</v>
      </c>
      <c r="K29" s="177"/>
    </row>
    <row r="30" spans="1:11" ht="18.600000000000001" customHeight="1" x14ac:dyDescent="0.45">
      <c r="A30" s="174" t="s">
        <v>70</v>
      </c>
      <c r="B30" s="290">
        <v>18</v>
      </c>
      <c r="C30" s="170" t="s">
        <v>270</v>
      </c>
      <c r="D30" s="198">
        <v>1469</v>
      </c>
      <c r="E30" s="200">
        <v>1459</v>
      </c>
      <c r="F30" s="176">
        <v>3</v>
      </c>
      <c r="G30" s="176"/>
      <c r="I30" s="171">
        <v>1</v>
      </c>
      <c r="J30" s="296"/>
      <c r="K30" s="177"/>
    </row>
    <row r="31" spans="1:11" ht="18.600000000000001" customHeight="1" x14ac:dyDescent="0.45">
      <c r="A31" s="174" t="s">
        <v>75</v>
      </c>
      <c r="B31" s="174">
        <v>28</v>
      </c>
      <c r="C31" s="293" t="s">
        <v>57</v>
      </c>
      <c r="D31" s="198">
        <v>1277</v>
      </c>
      <c r="E31" s="200">
        <v>1287</v>
      </c>
      <c r="F31" s="201">
        <v>3</v>
      </c>
      <c r="G31" s="201"/>
      <c r="I31" s="177">
        <v>0</v>
      </c>
      <c r="J31" s="296"/>
      <c r="K31" s="177"/>
    </row>
    <row r="32" spans="1:11" ht="18.600000000000001" customHeight="1" x14ac:dyDescent="0.45">
      <c r="A32" s="174" t="s">
        <v>76</v>
      </c>
      <c r="B32" s="174">
        <v>32</v>
      </c>
      <c r="C32" s="293" t="s">
        <v>292</v>
      </c>
      <c r="D32" s="199">
        <v>1171</v>
      </c>
      <c r="E32" s="200">
        <v>1345</v>
      </c>
      <c r="F32" s="201">
        <v>3</v>
      </c>
      <c r="G32" s="201"/>
      <c r="I32" s="200">
        <v>0</v>
      </c>
      <c r="J32" s="296">
        <v>2</v>
      </c>
      <c r="K32" s="177"/>
    </row>
    <row r="33" spans="1:11" ht="18.600000000000001" customHeight="1" x14ac:dyDescent="0.45">
      <c r="A33" s="174" t="s">
        <v>77</v>
      </c>
      <c r="B33" s="174">
        <v>33</v>
      </c>
      <c r="C33" s="293" t="s">
        <v>239</v>
      </c>
      <c r="D33" s="198">
        <v>1171</v>
      </c>
      <c r="E33" s="200">
        <v>1165</v>
      </c>
      <c r="F33" s="201">
        <v>3</v>
      </c>
      <c r="G33" s="201"/>
      <c r="I33" s="177">
        <v>0</v>
      </c>
      <c r="J33" s="296"/>
      <c r="K33" s="177"/>
    </row>
    <row r="34" spans="1:11" ht="18.600000000000001" customHeight="1" x14ac:dyDescent="0.45">
      <c r="A34" s="174" t="s">
        <v>181</v>
      </c>
      <c r="B34" s="174">
        <v>39</v>
      </c>
      <c r="C34" s="293" t="s">
        <v>379</v>
      </c>
      <c r="D34" s="198">
        <v>0</v>
      </c>
      <c r="E34" s="200">
        <v>1055</v>
      </c>
      <c r="F34" s="201">
        <v>3</v>
      </c>
      <c r="G34" s="201"/>
      <c r="I34" s="177">
        <v>0</v>
      </c>
      <c r="J34" s="296"/>
      <c r="K34" s="177"/>
    </row>
    <row r="35" spans="1:11" ht="18.600000000000001" customHeight="1" x14ac:dyDescent="0.45">
      <c r="A35" s="174" t="s">
        <v>83</v>
      </c>
      <c r="B35" s="174">
        <v>43</v>
      </c>
      <c r="C35" s="197" t="s">
        <v>352</v>
      </c>
      <c r="D35" s="198">
        <v>0</v>
      </c>
      <c r="E35" s="200">
        <v>0</v>
      </c>
      <c r="F35" s="201">
        <v>3</v>
      </c>
      <c r="G35" s="201"/>
      <c r="I35" s="177">
        <v>0</v>
      </c>
      <c r="J35" s="296"/>
      <c r="K35" s="177"/>
    </row>
    <row r="36" spans="1:11" ht="18.600000000000001" customHeight="1" x14ac:dyDescent="0.45">
      <c r="A36" s="174" t="s">
        <v>85</v>
      </c>
      <c r="B36" s="290">
        <v>21</v>
      </c>
      <c r="C36" s="170" t="s">
        <v>237</v>
      </c>
      <c r="D36" s="198">
        <v>1434</v>
      </c>
      <c r="E36" s="292">
        <v>1452</v>
      </c>
      <c r="F36" s="176">
        <v>2.5</v>
      </c>
      <c r="G36" s="176"/>
      <c r="I36" s="171">
        <v>1</v>
      </c>
      <c r="J36" s="296"/>
      <c r="K36" s="177"/>
    </row>
    <row r="37" spans="1:11" ht="18.600000000000001" customHeight="1" x14ac:dyDescent="0.45">
      <c r="A37" s="174" t="s">
        <v>87</v>
      </c>
      <c r="B37" s="290">
        <v>26</v>
      </c>
      <c r="C37" s="170" t="s">
        <v>180</v>
      </c>
      <c r="D37" s="198">
        <v>1309</v>
      </c>
      <c r="E37" s="200">
        <v>0</v>
      </c>
      <c r="F37" s="176">
        <v>2.5</v>
      </c>
      <c r="G37" s="176"/>
      <c r="I37" s="171">
        <v>1</v>
      </c>
      <c r="J37" s="296"/>
      <c r="K37" s="177"/>
    </row>
    <row r="38" spans="1:11" ht="18.600000000000001" customHeight="1" x14ac:dyDescent="0.45">
      <c r="A38" s="174" t="s">
        <v>90</v>
      </c>
      <c r="B38" s="174">
        <v>34</v>
      </c>
      <c r="C38" s="293" t="s">
        <v>349</v>
      </c>
      <c r="D38" s="198">
        <v>1156</v>
      </c>
      <c r="E38" s="200">
        <v>1212</v>
      </c>
      <c r="F38" s="201">
        <v>2</v>
      </c>
      <c r="G38" s="201"/>
      <c r="I38" s="177">
        <v>0</v>
      </c>
      <c r="J38" s="296"/>
      <c r="K38" s="177"/>
    </row>
    <row r="39" spans="1:11" ht="18.600000000000001" customHeight="1" x14ac:dyDescent="0.45">
      <c r="A39" s="174" t="s">
        <v>108</v>
      </c>
      <c r="B39" s="174">
        <v>35</v>
      </c>
      <c r="C39" s="293" t="s">
        <v>342</v>
      </c>
      <c r="D39" s="198">
        <v>1120</v>
      </c>
      <c r="E39" s="200">
        <v>1034</v>
      </c>
      <c r="F39" s="201">
        <v>2</v>
      </c>
      <c r="G39" s="201"/>
      <c r="I39" s="177">
        <v>0</v>
      </c>
      <c r="J39" s="296"/>
      <c r="K39" s="177">
        <v>1</v>
      </c>
    </row>
    <row r="40" spans="1:11" ht="18.600000000000001" customHeight="1" x14ac:dyDescent="0.45">
      <c r="A40" s="174" t="s">
        <v>109</v>
      </c>
      <c r="B40" s="174">
        <v>40</v>
      </c>
      <c r="C40" s="197" t="s">
        <v>353</v>
      </c>
      <c r="D40" s="198">
        <v>0</v>
      </c>
      <c r="E40" s="200">
        <v>0</v>
      </c>
      <c r="F40" s="201">
        <v>2</v>
      </c>
      <c r="G40" s="201"/>
      <c r="I40" s="177">
        <v>0</v>
      </c>
      <c r="J40" s="296">
        <v>2</v>
      </c>
      <c r="K40" s="177"/>
    </row>
    <row r="41" spans="1:11" ht="18.600000000000001" customHeight="1" x14ac:dyDescent="0.45">
      <c r="A41" s="174" t="s">
        <v>110</v>
      </c>
      <c r="B41" s="174">
        <v>38</v>
      </c>
      <c r="C41" s="293" t="s">
        <v>350</v>
      </c>
      <c r="D41" s="198">
        <v>0</v>
      </c>
      <c r="E41" s="200">
        <v>1072</v>
      </c>
      <c r="F41" s="201">
        <v>1</v>
      </c>
      <c r="G41" s="201"/>
      <c r="I41" s="177">
        <v>0</v>
      </c>
      <c r="J41" s="296"/>
      <c r="K41" s="177">
        <v>1</v>
      </c>
    </row>
    <row r="42" spans="1:11" ht="18.600000000000001" customHeight="1" x14ac:dyDescent="0.45">
      <c r="A42" s="174" t="s">
        <v>111</v>
      </c>
      <c r="B42" s="174">
        <v>41</v>
      </c>
      <c r="C42" s="293" t="s">
        <v>320</v>
      </c>
      <c r="D42" s="198">
        <v>0</v>
      </c>
      <c r="E42" s="200">
        <v>0</v>
      </c>
      <c r="F42" s="201">
        <v>1</v>
      </c>
      <c r="G42" s="201"/>
      <c r="I42" s="200">
        <v>0</v>
      </c>
      <c r="J42" s="296">
        <v>3</v>
      </c>
      <c r="K42" s="177"/>
    </row>
    <row r="43" spans="1:11" ht="18.600000000000001" customHeight="1" x14ac:dyDescent="0.45">
      <c r="A43" s="174" t="s">
        <v>112</v>
      </c>
      <c r="B43" s="174">
        <v>42</v>
      </c>
      <c r="C43" s="197" t="s">
        <v>351</v>
      </c>
      <c r="D43" s="198">
        <v>0</v>
      </c>
      <c r="E43" s="200">
        <v>0</v>
      </c>
      <c r="F43" s="201">
        <v>1</v>
      </c>
      <c r="G43" s="201"/>
      <c r="I43" s="177">
        <v>0</v>
      </c>
      <c r="J43" s="296">
        <v>1</v>
      </c>
      <c r="K43" s="177"/>
    </row>
    <row r="44" spans="1:11" ht="18.600000000000001" customHeight="1" x14ac:dyDescent="0.45">
      <c r="A44" s="174" t="s">
        <v>113</v>
      </c>
      <c r="B44" s="174">
        <v>37</v>
      </c>
      <c r="C44" s="293" t="s">
        <v>380</v>
      </c>
      <c r="D44" s="198">
        <v>0</v>
      </c>
      <c r="E44" s="200">
        <v>1084</v>
      </c>
      <c r="F44" s="201">
        <v>0</v>
      </c>
      <c r="G44" s="201"/>
      <c r="I44" s="177">
        <v>0</v>
      </c>
      <c r="J44" s="296">
        <v>3</v>
      </c>
      <c r="K44" s="177"/>
    </row>
    <row r="45" spans="1:11" ht="18.600000000000001" customHeight="1" x14ac:dyDescent="0.45">
      <c r="A45" s="174" t="s">
        <v>115</v>
      </c>
      <c r="B45" s="174"/>
      <c r="C45" s="197"/>
      <c r="D45" s="198"/>
      <c r="E45" s="200"/>
      <c r="F45" s="201"/>
      <c r="G45" s="201"/>
      <c r="I45" s="177"/>
      <c r="J45" s="296"/>
      <c r="K45" s="177"/>
    </row>
    <row r="46" spans="1:11" x14ac:dyDescent="0.3">
      <c r="B46" s="33"/>
      <c r="E46" s="168"/>
      <c r="H46" s="40" t="s">
        <v>275</v>
      </c>
      <c r="I46" s="40">
        <f>SUM(I5:I45)</f>
        <v>33</v>
      </c>
      <c r="J46" s="40">
        <f>SUM(J5:J45)</f>
        <v>20</v>
      </c>
      <c r="K46" s="40">
        <f>SUM(K5:K45)</f>
        <v>2</v>
      </c>
    </row>
    <row r="47" spans="1:11" x14ac:dyDescent="0.3">
      <c r="E47" s="168"/>
    </row>
    <row r="48" spans="1:11" x14ac:dyDescent="0.3">
      <c r="E48" s="168"/>
    </row>
    <row r="49" spans="5:5" x14ac:dyDescent="0.3">
      <c r="E49" s="168"/>
    </row>
  </sheetData>
  <sortState ref="B5:K44">
    <sortCondition descending="1" ref="F5:F44"/>
    <sortCondition ref="B5:B4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workbookViewId="0">
      <selection activeCell="H13" sqref="H13"/>
    </sheetView>
  </sheetViews>
  <sheetFormatPr defaultColWidth="8.6640625" defaultRowHeight="15.6" x14ac:dyDescent="0.3"/>
  <cols>
    <col min="1" max="1" width="8.6640625" style="64"/>
    <col min="2" max="2" width="7" style="65" customWidth="1"/>
    <col min="3" max="3" width="27.6640625" style="64" customWidth="1"/>
    <col min="4" max="4" width="9.33203125" style="193" bestFit="1" customWidth="1"/>
    <col min="5" max="5" width="9.33203125" style="65" customWidth="1"/>
    <col min="6" max="6" width="11.33203125" style="65" customWidth="1"/>
    <col min="7" max="7" width="27" style="64" customWidth="1"/>
    <col min="8" max="16384" width="8.6640625" style="64"/>
  </cols>
  <sheetData>
    <row r="1" spans="2:7" ht="18" x14ac:dyDescent="0.35">
      <c r="B1" s="167" t="s">
        <v>414</v>
      </c>
    </row>
    <row r="2" spans="2:7" ht="18" x14ac:dyDescent="0.35">
      <c r="C2" s="167"/>
    </row>
    <row r="3" spans="2:7" s="288" customFormat="1" ht="31.2" x14ac:dyDescent="0.3">
      <c r="B3" s="285" t="s">
        <v>283</v>
      </c>
      <c r="C3" s="286" t="s">
        <v>0</v>
      </c>
      <c r="D3" s="285" t="s">
        <v>139</v>
      </c>
      <c r="E3" s="285" t="s">
        <v>284</v>
      </c>
      <c r="F3" s="287" t="s">
        <v>341</v>
      </c>
      <c r="G3" s="285" t="s">
        <v>296</v>
      </c>
    </row>
    <row r="4" spans="2:7" ht="19.2" x14ac:dyDescent="0.45">
      <c r="B4" s="289">
        <v>1</v>
      </c>
      <c r="C4" s="169" t="s">
        <v>343</v>
      </c>
      <c r="D4" s="198">
        <v>2102</v>
      </c>
      <c r="E4" s="200">
        <v>2083</v>
      </c>
      <c r="F4" s="289">
        <v>2</v>
      </c>
      <c r="G4" s="197" t="s">
        <v>345</v>
      </c>
    </row>
    <row r="5" spans="2:7" ht="19.2" x14ac:dyDescent="0.45">
      <c r="B5" s="289">
        <v>2</v>
      </c>
      <c r="C5" s="169" t="s">
        <v>131</v>
      </c>
      <c r="D5" s="198">
        <v>2064</v>
      </c>
      <c r="E5" s="200">
        <v>2148</v>
      </c>
      <c r="F5" s="289">
        <v>2</v>
      </c>
      <c r="G5" s="197" t="s">
        <v>297</v>
      </c>
    </row>
    <row r="6" spans="2:7" ht="19.2" x14ac:dyDescent="0.45">
      <c r="B6" s="289">
        <v>3</v>
      </c>
      <c r="C6" s="169" t="s">
        <v>135</v>
      </c>
      <c r="D6" s="294">
        <v>2059</v>
      </c>
      <c r="E6" s="200">
        <v>2030</v>
      </c>
      <c r="F6" s="289">
        <v>2</v>
      </c>
      <c r="G6" s="197" t="s">
        <v>297</v>
      </c>
    </row>
    <row r="7" spans="2:7" ht="19.2" x14ac:dyDescent="0.45">
      <c r="B7" s="289">
        <v>4</v>
      </c>
      <c r="C7" s="169"/>
      <c r="D7" s="198"/>
      <c r="E7" s="200"/>
      <c r="F7" s="289"/>
      <c r="G7" s="197"/>
    </row>
    <row r="8" spans="2:7" ht="19.2" x14ac:dyDescent="0.45">
      <c r="B8" s="289">
        <v>5</v>
      </c>
      <c r="C8" s="169" t="s">
        <v>37</v>
      </c>
      <c r="D8" s="198">
        <v>1879</v>
      </c>
      <c r="E8" s="200">
        <v>1878</v>
      </c>
      <c r="F8" s="289">
        <v>2</v>
      </c>
      <c r="G8" s="197" t="s">
        <v>297</v>
      </c>
    </row>
    <row r="9" spans="2:7" ht="19.2" x14ac:dyDescent="0.45">
      <c r="B9" s="289">
        <v>6</v>
      </c>
      <c r="C9" s="169" t="s">
        <v>38</v>
      </c>
      <c r="D9" s="198">
        <v>1824</v>
      </c>
      <c r="E9" s="200">
        <v>1818</v>
      </c>
      <c r="F9" s="289">
        <v>2</v>
      </c>
      <c r="G9" s="197" t="s">
        <v>297</v>
      </c>
    </row>
    <row r="10" spans="2:7" ht="19.2" x14ac:dyDescent="0.45">
      <c r="B10" s="289">
        <v>7</v>
      </c>
      <c r="C10" s="169" t="s">
        <v>187</v>
      </c>
      <c r="D10" s="198">
        <v>1792</v>
      </c>
      <c r="E10" s="200">
        <v>1791</v>
      </c>
      <c r="F10" s="289">
        <v>2</v>
      </c>
      <c r="G10" s="197" t="s">
        <v>297</v>
      </c>
    </row>
    <row r="11" spans="2:7" ht="19.2" x14ac:dyDescent="0.45">
      <c r="B11" s="289">
        <v>8</v>
      </c>
      <c r="C11" s="169" t="s">
        <v>81</v>
      </c>
      <c r="D11" s="198">
        <v>1677</v>
      </c>
      <c r="E11" s="200">
        <v>1681</v>
      </c>
      <c r="F11" s="289">
        <v>2</v>
      </c>
      <c r="G11" s="197" t="s">
        <v>297</v>
      </c>
    </row>
    <row r="12" spans="2:7" ht="19.2" x14ac:dyDescent="0.45">
      <c r="B12" s="289">
        <v>9</v>
      </c>
      <c r="C12" s="169" t="s">
        <v>133</v>
      </c>
      <c r="D12" s="198">
        <v>1677</v>
      </c>
      <c r="E12" s="200">
        <v>1677</v>
      </c>
      <c r="F12" s="289">
        <v>2</v>
      </c>
      <c r="G12" s="197" t="s">
        <v>297</v>
      </c>
    </row>
    <row r="13" spans="2:7" ht="19.2" x14ac:dyDescent="0.45">
      <c r="B13" s="289">
        <v>10</v>
      </c>
      <c r="C13" s="169" t="s">
        <v>243</v>
      </c>
      <c r="D13" s="198">
        <v>1654</v>
      </c>
      <c r="E13" s="200">
        <v>1733</v>
      </c>
      <c r="F13" s="289">
        <v>2</v>
      </c>
      <c r="G13" s="197" t="s">
        <v>346</v>
      </c>
    </row>
    <row r="14" spans="2:7" ht="19.2" x14ac:dyDescent="0.45">
      <c r="B14" s="319">
        <v>11</v>
      </c>
      <c r="C14" s="293"/>
      <c r="D14" s="198"/>
      <c r="E14" s="200"/>
      <c r="F14" s="201"/>
      <c r="G14" s="197"/>
    </row>
    <row r="15" spans="2:7" ht="19.2" x14ac:dyDescent="0.45">
      <c r="B15" s="290">
        <v>12</v>
      </c>
      <c r="C15" s="170" t="s">
        <v>229</v>
      </c>
      <c r="D15" s="198">
        <v>1597</v>
      </c>
      <c r="E15" s="200">
        <v>1503</v>
      </c>
      <c r="F15" s="290">
        <v>1</v>
      </c>
      <c r="G15" s="197" t="s">
        <v>297</v>
      </c>
    </row>
    <row r="16" spans="2:7" ht="19.2" x14ac:dyDescent="0.45">
      <c r="B16" s="290">
        <v>13</v>
      </c>
      <c r="C16" s="170" t="s">
        <v>41</v>
      </c>
      <c r="D16" s="198">
        <v>1558</v>
      </c>
      <c r="E16" s="200">
        <v>1551</v>
      </c>
      <c r="F16" s="290">
        <v>1</v>
      </c>
      <c r="G16" s="197" t="s">
        <v>346</v>
      </c>
    </row>
    <row r="17" spans="2:7" ht="19.2" x14ac:dyDescent="0.45">
      <c r="B17" s="290">
        <v>14</v>
      </c>
      <c r="C17" s="170" t="s">
        <v>136</v>
      </c>
      <c r="D17" s="198">
        <v>1534</v>
      </c>
      <c r="E17" s="200">
        <v>1521</v>
      </c>
      <c r="F17" s="290">
        <v>1</v>
      </c>
      <c r="G17" s="197" t="s">
        <v>297</v>
      </c>
    </row>
    <row r="18" spans="2:7" ht="19.2" x14ac:dyDescent="0.45">
      <c r="B18" s="290">
        <v>15</v>
      </c>
      <c r="C18" s="170" t="s">
        <v>234</v>
      </c>
      <c r="D18" s="198">
        <v>1520</v>
      </c>
      <c r="E18" s="200">
        <v>1497</v>
      </c>
      <c r="F18" s="290">
        <v>1</v>
      </c>
      <c r="G18" s="197" t="s">
        <v>297</v>
      </c>
    </row>
    <row r="19" spans="2:7" ht="19.2" x14ac:dyDescent="0.45">
      <c r="B19" s="290">
        <v>16</v>
      </c>
      <c r="C19" s="170" t="s">
        <v>238</v>
      </c>
      <c r="D19" s="198">
        <v>1510</v>
      </c>
      <c r="E19" s="200">
        <v>1501</v>
      </c>
      <c r="F19" s="290">
        <v>1</v>
      </c>
      <c r="G19" s="197" t="s">
        <v>297</v>
      </c>
    </row>
    <row r="20" spans="2:7" ht="19.2" x14ac:dyDescent="0.45">
      <c r="B20" s="290">
        <v>17</v>
      </c>
      <c r="C20" s="170" t="s">
        <v>43</v>
      </c>
      <c r="D20" s="198">
        <v>1472</v>
      </c>
      <c r="E20" s="200">
        <v>1440</v>
      </c>
      <c r="F20" s="290">
        <v>1</v>
      </c>
      <c r="G20" s="197" t="s">
        <v>347</v>
      </c>
    </row>
    <row r="21" spans="2:7" ht="19.2" x14ac:dyDescent="0.45">
      <c r="B21" s="290">
        <v>18</v>
      </c>
      <c r="C21" s="170" t="s">
        <v>270</v>
      </c>
      <c r="D21" s="198">
        <v>1469</v>
      </c>
      <c r="E21" s="200">
        <v>1459</v>
      </c>
      <c r="F21" s="290">
        <v>1</v>
      </c>
      <c r="G21" s="197" t="s">
        <v>297</v>
      </c>
    </row>
    <row r="22" spans="2:7" ht="19.2" x14ac:dyDescent="0.45">
      <c r="B22" s="290">
        <v>19</v>
      </c>
      <c r="C22" s="291" t="s">
        <v>107</v>
      </c>
      <c r="D22" s="198">
        <v>1459</v>
      </c>
      <c r="E22" s="200">
        <v>1463</v>
      </c>
      <c r="F22" s="290">
        <v>1</v>
      </c>
      <c r="G22" s="197" t="s">
        <v>297</v>
      </c>
    </row>
    <row r="23" spans="2:7" ht="19.2" x14ac:dyDescent="0.45">
      <c r="B23" s="290">
        <v>20</v>
      </c>
      <c r="C23" s="291" t="s">
        <v>47</v>
      </c>
      <c r="D23" s="198">
        <v>1443</v>
      </c>
      <c r="E23" s="200">
        <v>1481</v>
      </c>
      <c r="F23" s="290">
        <v>1</v>
      </c>
      <c r="G23" s="197" t="s">
        <v>297</v>
      </c>
    </row>
    <row r="24" spans="2:7" ht="19.2" x14ac:dyDescent="0.45">
      <c r="B24" s="290">
        <v>21</v>
      </c>
      <c r="C24" s="170" t="s">
        <v>237</v>
      </c>
      <c r="D24" s="198">
        <v>1434</v>
      </c>
      <c r="E24" s="292">
        <v>1452</v>
      </c>
      <c r="F24" s="290">
        <v>1</v>
      </c>
      <c r="G24" s="197" t="s">
        <v>297</v>
      </c>
    </row>
    <row r="25" spans="2:7" ht="19.2" x14ac:dyDescent="0.45">
      <c r="B25" s="290">
        <v>22</v>
      </c>
      <c r="C25" s="170" t="s">
        <v>199</v>
      </c>
      <c r="D25" s="198">
        <v>1429</v>
      </c>
      <c r="E25" s="200">
        <v>1435</v>
      </c>
      <c r="F25" s="290">
        <v>1</v>
      </c>
      <c r="G25" s="197" t="s">
        <v>297</v>
      </c>
    </row>
    <row r="26" spans="2:7" ht="19.2" x14ac:dyDescent="0.45">
      <c r="B26" s="290">
        <v>23</v>
      </c>
      <c r="C26" s="170" t="s">
        <v>235</v>
      </c>
      <c r="D26" s="198">
        <v>1396</v>
      </c>
      <c r="E26" s="200">
        <v>1428</v>
      </c>
      <c r="F26" s="290">
        <v>1</v>
      </c>
      <c r="G26" s="197" t="s">
        <v>297</v>
      </c>
    </row>
    <row r="27" spans="2:7" ht="19.2" x14ac:dyDescent="0.45">
      <c r="B27" s="290">
        <v>24</v>
      </c>
      <c r="C27" s="170" t="s">
        <v>256</v>
      </c>
      <c r="D27" s="198">
        <v>1392</v>
      </c>
      <c r="E27" s="200">
        <v>1419</v>
      </c>
      <c r="F27" s="290">
        <v>1</v>
      </c>
      <c r="G27" s="197" t="s">
        <v>347</v>
      </c>
    </row>
    <row r="28" spans="2:7" ht="19.2" x14ac:dyDescent="0.45">
      <c r="B28" s="290">
        <v>25</v>
      </c>
      <c r="C28" s="170" t="s">
        <v>124</v>
      </c>
      <c r="D28" s="198">
        <v>1335</v>
      </c>
      <c r="E28" s="200">
        <v>0</v>
      </c>
      <c r="F28" s="290">
        <v>1</v>
      </c>
      <c r="G28" s="320" t="s">
        <v>298</v>
      </c>
    </row>
    <row r="29" spans="2:7" ht="19.2" x14ac:dyDescent="0.45">
      <c r="B29" s="290">
        <v>26</v>
      </c>
      <c r="C29" s="170" t="s">
        <v>180</v>
      </c>
      <c r="D29" s="198">
        <v>1309</v>
      </c>
      <c r="E29" s="200">
        <v>0</v>
      </c>
      <c r="F29" s="290">
        <v>1</v>
      </c>
      <c r="G29" s="320" t="s">
        <v>298</v>
      </c>
    </row>
    <row r="30" spans="2:7" ht="19.2" x14ac:dyDescent="0.45">
      <c r="B30" s="319">
        <v>27</v>
      </c>
      <c r="C30" s="293"/>
      <c r="D30" s="198"/>
      <c r="E30" s="200"/>
      <c r="F30" s="201"/>
      <c r="G30" s="197"/>
    </row>
    <row r="31" spans="2:7" ht="19.2" x14ac:dyDescent="0.45">
      <c r="B31" s="174">
        <v>28</v>
      </c>
      <c r="C31" s="293" t="s">
        <v>57</v>
      </c>
      <c r="D31" s="198">
        <v>1277</v>
      </c>
      <c r="E31" s="200">
        <v>1287</v>
      </c>
      <c r="F31" s="201">
        <v>0</v>
      </c>
      <c r="G31" s="197" t="s">
        <v>297</v>
      </c>
    </row>
    <row r="32" spans="2:7" ht="19.2" x14ac:dyDescent="0.45">
      <c r="B32" s="174">
        <v>29</v>
      </c>
      <c r="C32" s="293" t="s">
        <v>48</v>
      </c>
      <c r="D32" s="198">
        <v>1241</v>
      </c>
      <c r="E32" s="200">
        <v>1278</v>
      </c>
      <c r="F32" s="201">
        <v>0</v>
      </c>
      <c r="G32" s="197" t="s">
        <v>299</v>
      </c>
    </row>
    <row r="33" spans="2:7" ht="19.2" x14ac:dyDescent="0.45">
      <c r="B33" s="174">
        <v>30</v>
      </c>
      <c r="C33" s="293" t="s">
        <v>271</v>
      </c>
      <c r="D33" s="198">
        <v>1240</v>
      </c>
      <c r="E33" s="200">
        <v>1235</v>
      </c>
      <c r="F33" s="201">
        <v>0</v>
      </c>
      <c r="G33" s="197" t="s">
        <v>297</v>
      </c>
    </row>
    <row r="34" spans="2:7" ht="19.2" x14ac:dyDescent="0.45">
      <c r="B34" s="174">
        <v>31</v>
      </c>
      <c r="C34" s="293" t="s">
        <v>268</v>
      </c>
      <c r="D34" s="198">
        <v>1211</v>
      </c>
      <c r="E34" s="200">
        <v>1246</v>
      </c>
      <c r="F34" s="201">
        <v>0</v>
      </c>
      <c r="G34" s="197" t="s">
        <v>297</v>
      </c>
    </row>
    <row r="35" spans="2:7" ht="19.2" x14ac:dyDescent="0.45">
      <c r="B35" s="174">
        <v>32</v>
      </c>
      <c r="C35" s="293" t="s">
        <v>292</v>
      </c>
      <c r="D35" s="199">
        <v>1171</v>
      </c>
      <c r="E35" s="200">
        <v>1345</v>
      </c>
      <c r="F35" s="201">
        <v>0</v>
      </c>
      <c r="G35" s="197" t="s">
        <v>300</v>
      </c>
    </row>
    <row r="36" spans="2:7" ht="19.2" x14ac:dyDescent="0.45">
      <c r="B36" s="174">
        <v>33</v>
      </c>
      <c r="C36" s="293" t="s">
        <v>239</v>
      </c>
      <c r="D36" s="198">
        <v>1171</v>
      </c>
      <c r="E36" s="200">
        <v>1165</v>
      </c>
      <c r="F36" s="201">
        <v>0</v>
      </c>
      <c r="G36" s="320" t="s">
        <v>298</v>
      </c>
    </row>
    <row r="37" spans="2:7" ht="19.2" x14ac:dyDescent="0.45">
      <c r="B37" s="174">
        <v>34</v>
      </c>
      <c r="C37" s="293" t="s">
        <v>349</v>
      </c>
      <c r="D37" s="198">
        <v>1156</v>
      </c>
      <c r="E37" s="200">
        <v>1212</v>
      </c>
      <c r="F37" s="201">
        <v>0</v>
      </c>
      <c r="G37" s="197" t="s">
        <v>297</v>
      </c>
    </row>
    <row r="38" spans="2:7" ht="19.2" x14ac:dyDescent="0.45">
      <c r="B38" s="174">
        <v>35</v>
      </c>
      <c r="C38" s="293" t="s">
        <v>342</v>
      </c>
      <c r="D38" s="198">
        <v>1120</v>
      </c>
      <c r="E38" s="200">
        <v>1034</v>
      </c>
      <c r="F38" s="201">
        <v>0</v>
      </c>
      <c r="G38" s="197" t="s">
        <v>297</v>
      </c>
    </row>
    <row r="39" spans="2:7" ht="19.2" x14ac:dyDescent="0.45">
      <c r="B39" s="174">
        <v>36</v>
      </c>
      <c r="C39" s="293" t="s">
        <v>344</v>
      </c>
      <c r="D39" s="198">
        <v>0</v>
      </c>
      <c r="E39" s="200">
        <v>1629</v>
      </c>
      <c r="F39" s="201">
        <v>0</v>
      </c>
      <c r="G39" s="197" t="s">
        <v>348</v>
      </c>
    </row>
    <row r="40" spans="2:7" ht="19.2" x14ac:dyDescent="0.45">
      <c r="B40" s="174">
        <v>37</v>
      </c>
      <c r="C40" s="293" t="s">
        <v>380</v>
      </c>
      <c r="D40" s="198">
        <v>0</v>
      </c>
      <c r="E40" s="200">
        <v>1084</v>
      </c>
      <c r="F40" s="201">
        <v>0</v>
      </c>
      <c r="G40" s="197" t="s">
        <v>300</v>
      </c>
    </row>
    <row r="41" spans="2:7" ht="19.2" x14ac:dyDescent="0.45">
      <c r="B41" s="174">
        <v>38</v>
      </c>
      <c r="C41" s="293" t="s">
        <v>350</v>
      </c>
      <c r="D41" s="198">
        <v>0</v>
      </c>
      <c r="E41" s="200">
        <v>1072</v>
      </c>
      <c r="F41" s="201">
        <v>0</v>
      </c>
      <c r="G41" s="197" t="s">
        <v>297</v>
      </c>
    </row>
    <row r="42" spans="2:7" ht="19.2" x14ac:dyDescent="0.45">
      <c r="B42" s="174">
        <v>39</v>
      </c>
      <c r="C42" s="293" t="s">
        <v>379</v>
      </c>
      <c r="D42" s="198">
        <v>0</v>
      </c>
      <c r="E42" s="200">
        <v>1055</v>
      </c>
      <c r="F42" s="201">
        <v>0</v>
      </c>
      <c r="G42" s="197" t="s">
        <v>297</v>
      </c>
    </row>
    <row r="43" spans="2:7" ht="19.2" x14ac:dyDescent="0.45">
      <c r="B43" s="174">
        <v>40</v>
      </c>
      <c r="C43" s="197" t="s">
        <v>353</v>
      </c>
      <c r="D43" s="198">
        <v>0</v>
      </c>
      <c r="E43" s="200">
        <v>0</v>
      </c>
      <c r="F43" s="201">
        <v>0</v>
      </c>
      <c r="G43" s="197" t="s">
        <v>297</v>
      </c>
    </row>
    <row r="44" spans="2:7" ht="19.2" x14ac:dyDescent="0.45">
      <c r="B44" s="174">
        <v>41</v>
      </c>
      <c r="C44" s="293" t="s">
        <v>320</v>
      </c>
      <c r="D44" s="198">
        <v>0</v>
      </c>
      <c r="E44" s="200">
        <v>0</v>
      </c>
      <c r="F44" s="201">
        <v>0</v>
      </c>
      <c r="G44" s="320" t="s">
        <v>298</v>
      </c>
    </row>
    <row r="45" spans="2:7" ht="19.2" x14ac:dyDescent="0.45">
      <c r="B45" s="174">
        <v>42</v>
      </c>
      <c r="C45" s="197" t="s">
        <v>351</v>
      </c>
      <c r="D45" s="198">
        <v>0</v>
      </c>
      <c r="E45" s="200">
        <v>0</v>
      </c>
      <c r="F45" s="201">
        <v>0</v>
      </c>
      <c r="G45" s="320" t="s">
        <v>298</v>
      </c>
    </row>
    <row r="46" spans="2:7" ht="19.2" x14ac:dyDescent="0.45">
      <c r="B46" s="174">
        <v>43</v>
      </c>
      <c r="C46" s="197" t="s">
        <v>352</v>
      </c>
      <c r="D46" s="198">
        <v>0</v>
      </c>
      <c r="E46" s="200">
        <v>0</v>
      </c>
      <c r="F46" s="201">
        <v>0</v>
      </c>
      <c r="G46" s="320" t="s">
        <v>298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zoomScale="85" zoomScaleNormal="85" workbookViewId="0">
      <pane ySplit="8" topLeftCell="A39" activePane="bottomLeft" state="frozen"/>
      <selection pane="bottomLeft" activeCell="U59" sqref="U59"/>
    </sheetView>
  </sheetViews>
  <sheetFormatPr defaultRowHeight="14.4" x14ac:dyDescent="0.3"/>
  <cols>
    <col min="1" max="1" width="3.44140625" style="166" customWidth="1"/>
    <col min="2" max="2" width="19.5546875" style="166" customWidth="1"/>
    <col min="3" max="11" width="3.44140625" style="166" customWidth="1"/>
    <col min="12" max="14" width="3.5546875" style="166" bestFit="1" customWidth="1"/>
    <col min="15" max="15" width="3.44140625" style="166" customWidth="1"/>
    <col min="16" max="18" width="3.5546875" style="166" bestFit="1" customWidth="1"/>
    <col min="19" max="47" width="3.44140625" style="166" customWidth="1"/>
    <col min="48" max="48" width="5" style="166" bestFit="1" customWidth="1"/>
    <col min="49" max="49" width="8.33203125" style="166" customWidth="1"/>
    <col min="50" max="50" width="9.109375" style="166" bestFit="1" customWidth="1"/>
    <col min="51" max="16384" width="8.88671875" style="166"/>
  </cols>
  <sheetData>
    <row r="1" spans="1:50" ht="18" x14ac:dyDescent="0.35">
      <c r="A1" s="167" t="s">
        <v>307</v>
      </c>
    </row>
    <row r="3" spans="1:50" x14ac:dyDescent="0.3">
      <c r="A3" s="205"/>
      <c r="B3" s="166" t="s">
        <v>308</v>
      </c>
    </row>
    <row r="4" spans="1:50" x14ac:dyDescent="0.3">
      <c r="B4" s="166" t="s">
        <v>309</v>
      </c>
    </row>
    <row r="5" spans="1:50" ht="8.1" customHeight="1" x14ac:dyDescent="0.3"/>
    <row r="6" spans="1:50" x14ac:dyDescent="0.3">
      <c r="A6" s="206"/>
      <c r="B6" s="166" t="s">
        <v>310</v>
      </c>
    </row>
    <row r="7" spans="1:50" ht="15" thickBot="1" x14ac:dyDescent="0.35">
      <c r="AX7" s="207" t="s">
        <v>311</v>
      </c>
    </row>
    <row r="8" spans="1:50" ht="15" thickBot="1" x14ac:dyDescent="0.35">
      <c r="C8" s="208" t="s">
        <v>11</v>
      </c>
      <c r="D8" s="209" t="s">
        <v>12</v>
      </c>
      <c r="E8" s="209" t="s">
        <v>13</v>
      </c>
      <c r="F8" s="209" t="s">
        <v>14</v>
      </c>
      <c r="G8" s="209" t="s">
        <v>15</v>
      </c>
      <c r="H8" s="209" t="s">
        <v>16</v>
      </c>
      <c r="I8" s="209" t="s">
        <v>17</v>
      </c>
      <c r="J8" s="209" t="s">
        <v>18</v>
      </c>
      <c r="K8" s="209" t="s">
        <v>19</v>
      </c>
      <c r="L8" s="209" t="s">
        <v>20</v>
      </c>
      <c r="M8" s="209" t="s">
        <v>21</v>
      </c>
      <c r="N8" s="209" t="s">
        <v>22</v>
      </c>
      <c r="O8" s="209" t="s">
        <v>23</v>
      </c>
      <c r="P8" s="209" t="s">
        <v>24</v>
      </c>
      <c r="Q8" s="209" t="s">
        <v>25</v>
      </c>
      <c r="R8" s="209" t="s">
        <v>26</v>
      </c>
      <c r="S8" s="209" t="s">
        <v>27</v>
      </c>
      <c r="T8" s="209" t="s">
        <v>28</v>
      </c>
      <c r="U8" s="209" t="s">
        <v>29</v>
      </c>
      <c r="V8" s="209" t="s">
        <v>30</v>
      </c>
      <c r="W8" s="209" t="s">
        <v>54</v>
      </c>
      <c r="X8" s="209" t="s">
        <v>55</v>
      </c>
      <c r="Y8" s="209" t="s">
        <v>59</v>
      </c>
      <c r="Z8" s="209" t="s">
        <v>68</v>
      </c>
      <c r="AA8" s="209" t="s">
        <v>69</v>
      </c>
      <c r="AB8" s="209" t="s">
        <v>70</v>
      </c>
      <c r="AC8" s="209" t="s">
        <v>75</v>
      </c>
      <c r="AD8" s="209" t="s">
        <v>76</v>
      </c>
      <c r="AE8" s="209" t="s">
        <v>77</v>
      </c>
      <c r="AF8" s="209" t="s">
        <v>181</v>
      </c>
      <c r="AG8" s="209" t="s">
        <v>83</v>
      </c>
      <c r="AH8" s="209" t="s">
        <v>85</v>
      </c>
      <c r="AI8" s="209" t="s">
        <v>87</v>
      </c>
      <c r="AJ8" s="209" t="s">
        <v>90</v>
      </c>
      <c r="AK8" s="209" t="s">
        <v>108</v>
      </c>
      <c r="AL8" s="209" t="s">
        <v>109</v>
      </c>
      <c r="AM8" s="209" t="s">
        <v>110</v>
      </c>
      <c r="AN8" s="209" t="s">
        <v>111</v>
      </c>
      <c r="AO8" s="209" t="s">
        <v>112</v>
      </c>
      <c r="AP8" s="209" t="s">
        <v>113</v>
      </c>
      <c r="AQ8" s="209" t="s">
        <v>115</v>
      </c>
      <c r="AR8" s="209" t="s">
        <v>120</v>
      </c>
      <c r="AS8" s="209" t="s">
        <v>126</v>
      </c>
      <c r="AT8" s="209" t="s">
        <v>129</v>
      </c>
      <c r="AU8" s="6"/>
      <c r="AV8" s="210" t="s">
        <v>50</v>
      </c>
      <c r="AW8" s="211" t="s">
        <v>51</v>
      </c>
      <c r="AX8" s="212" t="s">
        <v>312</v>
      </c>
    </row>
    <row r="9" spans="1:50" ht="15.6" customHeight="1" x14ac:dyDescent="0.3">
      <c r="A9" s="213" t="s">
        <v>11</v>
      </c>
      <c r="B9" s="310" t="s">
        <v>343</v>
      </c>
      <c r="C9" s="215"/>
      <c r="D9" s="216">
        <v>0</v>
      </c>
      <c r="E9" s="216"/>
      <c r="F9" s="216"/>
      <c r="G9" s="216">
        <v>1</v>
      </c>
      <c r="H9" s="217"/>
      <c r="I9" s="217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9"/>
      <c r="AM9" s="219"/>
      <c r="AN9" s="219"/>
      <c r="AO9" s="219"/>
      <c r="AP9" s="219"/>
      <c r="AQ9" s="219"/>
      <c r="AR9" s="219"/>
      <c r="AS9" s="219"/>
      <c r="AT9" s="220"/>
      <c r="AU9" s="221"/>
      <c r="AV9" s="222">
        <f t="shared" ref="AV9:AV52" si="0">SUM(C9:AT9)</f>
        <v>1</v>
      </c>
      <c r="AW9" s="329">
        <f>AV9+AV10</f>
        <v>1</v>
      </c>
      <c r="AX9" s="324">
        <f>SUM(C9:Y10)+AT9+AT10</f>
        <v>1</v>
      </c>
    </row>
    <row r="10" spans="1:50" ht="15.9" customHeight="1" thickBot="1" x14ac:dyDescent="0.35">
      <c r="A10" s="223"/>
      <c r="B10" s="311">
        <v>2102</v>
      </c>
      <c r="C10" s="225"/>
      <c r="D10" s="226"/>
      <c r="E10" s="226"/>
      <c r="F10" s="226"/>
      <c r="G10" s="226"/>
      <c r="H10" s="227"/>
      <c r="I10" s="227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9"/>
      <c r="AM10" s="229"/>
      <c r="AN10" s="229"/>
      <c r="AO10" s="229"/>
      <c r="AP10" s="229"/>
      <c r="AQ10" s="229"/>
      <c r="AR10" s="229"/>
      <c r="AS10" s="229"/>
      <c r="AT10" s="230"/>
      <c r="AU10" s="231"/>
      <c r="AV10" s="232">
        <f t="shared" si="0"/>
        <v>0</v>
      </c>
      <c r="AW10" s="332"/>
      <c r="AX10" s="325"/>
    </row>
    <row r="11" spans="1:50" ht="15.6" customHeight="1" x14ac:dyDescent="0.3">
      <c r="A11" s="233" t="s">
        <v>12</v>
      </c>
      <c r="B11" s="303" t="s">
        <v>131</v>
      </c>
      <c r="C11" s="234"/>
      <c r="D11" s="235"/>
      <c r="E11" s="236">
        <v>1</v>
      </c>
      <c r="F11" s="236"/>
      <c r="G11" s="236">
        <v>1</v>
      </c>
      <c r="H11" s="236">
        <v>1</v>
      </c>
      <c r="I11" s="217"/>
      <c r="J11" s="217"/>
      <c r="K11" s="237"/>
      <c r="L11" s="218"/>
      <c r="M11" s="218"/>
      <c r="N11" s="238"/>
      <c r="O11" s="238"/>
      <c r="P11" s="238"/>
      <c r="Q11" s="238"/>
      <c r="R11" s="218"/>
      <c r="S11" s="218"/>
      <c r="T11" s="238"/>
      <c r="U11" s="238"/>
      <c r="V11" s="238"/>
      <c r="W11" s="23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39"/>
      <c r="AM11" s="239"/>
      <c r="AN11" s="239"/>
      <c r="AO11" s="239"/>
      <c r="AP11" s="239"/>
      <c r="AQ11" s="239"/>
      <c r="AR11" s="239"/>
      <c r="AS11" s="239"/>
      <c r="AT11" s="240"/>
      <c r="AU11" s="221"/>
      <c r="AV11" s="222">
        <f t="shared" si="0"/>
        <v>3</v>
      </c>
      <c r="AW11" s="329">
        <f>AV11+AV12</f>
        <v>4.5</v>
      </c>
      <c r="AX11" s="324">
        <f>SUM(C11:Y12)+AT11+AT12</f>
        <v>4.5</v>
      </c>
    </row>
    <row r="12" spans="1:50" ht="15.9" customHeight="1" thickBot="1" x14ac:dyDescent="0.35">
      <c r="A12" s="241"/>
      <c r="B12" s="304">
        <v>2064</v>
      </c>
      <c r="C12" s="242">
        <v>1</v>
      </c>
      <c r="D12" s="243"/>
      <c r="E12" s="244">
        <v>0.5</v>
      </c>
      <c r="F12" s="244"/>
      <c r="G12" s="244"/>
      <c r="H12" s="244"/>
      <c r="I12" s="227"/>
      <c r="J12" s="227"/>
      <c r="K12" s="245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9"/>
      <c r="AM12" s="229"/>
      <c r="AN12" s="229"/>
      <c r="AO12" s="229"/>
      <c r="AP12" s="229"/>
      <c r="AQ12" s="229"/>
      <c r="AR12" s="229"/>
      <c r="AS12" s="229"/>
      <c r="AT12" s="230"/>
      <c r="AU12" s="231"/>
      <c r="AV12" s="232">
        <f t="shared" si="0"/>
        <v>1.5</v>
      </c>
      <c r="AW12" s="330"/>
      <c r="AX12" s="325"/>
    </row>
    <row r="13" spans="1:50" ht="15.6" customHeight="1" x14ac:dyDescent="0.3">
      <c r="A13" s="213" t="s">
        <v>13</v>
      </c>
      <c r="B13" s="303" t="s">
        <v>135</v>
      </c>
      <c r="C13" s="246"/>
      <c r="D13" s="216">
        <v>0.5</v>
      </c>
      <c r="E13" s="247"/>
      <c r="F13" s="216"/>
      <c r="G13" s="216">
        <v>0.5</v>
      </c>
      <c r="H13" s="216"/>
      <c r="I13" s="217"/>
      <c r="J13" s="217"/>
      <c r="K13" s="217">
        <v>1</v>
      </c>
      <c r="L13" s="218"/>
      <c r="M13" s="218"/>
      <c r="N13" s="238"/>
      <c r="O13" s="238"/>
      <c r="P13" s="238"/>
      <c r="Q13" s="238"/>
      <c r="R13" s="218"/>
      <c r="S13" s="218"/>
      <c r="T13" s="238"/>
      <c r="U13" s="238"/>
      <c r="V13" s="238"/>
      <c r="W13" s="238"/>
      <c r="X13" s="218"/>
      <c r="Y13" s="218">
        <v>1</v>
      </c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9"/>
      <c r="AM13" s="219"/>
      <c r="AN13" s="219"/>
      <c r="AO13" s="219"/>
      <c r="AP13" s="219"/>
      <c r="AQ13" s="219"/>
      <c r="AR13" s="219"/>
      <c r="AS13" s="219"/>
      <c r="AT13" s="220"/>
      <c r="AU13" s="221"/>
      <c r="AV13" s="222">
        <f t="shared" si="0"/>
        <v>3</v>
      </c>
      <c r="AW13" s="331">
        <f>AV13+AV14</f>
        <v>5</v>
      </c>
      <c r="AX13" s="324">
        <f>SUM(C13:Y14)+AT13+AT14</f>
        <v>5</v>
      </c>
    </row>
    <row r="14" spans="1:50" ht="15.9" customHeight="1" thickBot="1" x14ac:dyDescent="0.35">
      <c r="A14" s="223"/>
      <c r="B14" s="304">
        <v>2059</v>
      </c>
      <c r="C14" s="249"/>
      <c r="D14" s="226">
        <v>0</v>
      </c>
      <c r="E14" s="250"/>
      <c r="F14" s="226"/>
      <c r="G14" s="226"/>
      <c r="H14" s="226"/>
      <c r="I14" s="227"/>
      <c r="J14" s="227">
        <v>1</v>
      </c>
      <c r="K14" s="227">
        <v>1</v>
      </c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9"/>
      <c r="AM14" s="229"/>
      <c r="AN14" s="229"/>
      <c r="AO14" s="229"/>
      <c r="AP14" s="229"/>
      <c r="AQ14" s="229"/>
      <c r="AR14" s="229"/>
      <c r="AS14" s="229"/>
      <c r="AT14" s="230"/>
      <c r="AU14" s="231"/>
      <c r="AV14" s="232">
        <f t="shared" si="0"/>
        <v>2</v>
      </c>
      <c r="AW14" s="332"/>
      <c r="AX14" s="325"/>
    </row>
    <row r="15" spans="1:50" ht="15.6" customHeight="1" x14ac:dyDescent="0.3">
      <c r="A15" s="233" t="s">
        <v>14</v>
      </c>
      <c r="B15" s="303"/>
      <c r="C15" s="234"/>
      <c r="D15" s="236"/>
      <c r="E15" s="236"/>
      <c r="F15" s="235"/>
      <c r="G15" s="236"/>
      <c r="H15" s="236"/>
      <c r="I15" s="237"/>
      <c r="J15" s="237"/>
      <c r="K15" s="237"/>
      <c r="L15" s="237"/>
      <c r="M15" s="218"/>
      <c r="N15" s="238"/>
      <c r="O15" s="238"/>
      <c r="P15" s="238"/>
      <c r="Q15" s="238"/>
      <c r="R15" s="218"/>
      <c r="S15" s="218"/>
      <c r="T15" s="238"/>
      <c r="U15" s="238"/>
      <c r="V15" s="238"/>
      <c r="W15" s="23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9"/>
      <c r="AM15" s="219"/>
      <c r="AN15" s="219"/>
      <c r="AO15" s="219"/>
      <c r="AP15" s="219"/>
      <c r="AQ15" s="219"/>
      <c r="AR15" s="219"/>
      <c r="AS15" s="219"/>
      <c r="AT15" s="220"/>
      <c r="AU15" s="221"/>
      <c r="AV15" s="222">
        <f t="shared" si="0"/>
        <v>0</v>
      </c>
      <c r="AW15" s="329">
        <f>AV15+AV16</f>
        <v>0</v>
      </c>
      <c r="AX15" s="324">
        <f>SUM(C15:Y16)+AT15+AT16</f>
        <v>0</v>
      </c>
    </row>
    <row r="16" spans="1:50" ht="15.9" customHeight="1" thickBot="1" x14ac:dyDescent="0.35">
      <c r="A16" s="241"/>
      <c r="B16" s="304"/>
      <c r="C16" s="242"/>
      <c r="D16" s="244"/>
      <c r="E16" s="244"/>
      <c r="F16" s="243"/>
      <c r="G16" s="244"/>
      <c r="H16" s="244"/>
      <c r="I16" s="245"/>
      <c r="J16" s="245"/>
      <c r="K16" s="245"/>
      <c r="L16" s="245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9"/>
      <c r="AM16" s="229"/>
      <c r="AN16" s="229"/>
      <c r="AO16" s="229"/>
      <c r="AP16" s="229"/>
      <c r="AQ16" s="229"/>
      <c r="AR16" s="229"/>
      <c r="AS16" s="229"/>
      <c r="AT16" s="230"/>
      <c r="AU16" s="231"/>
      <c r="AV16" s="232">
        <f t="shared" si="0"/>
        <v>0</v>
      </c>
      <c r="AW16" s="330"/>
      <c r="AX16" s="325"/>
    </row>
    <row r="17" spans="1:50" ht="15.6" customHeight="1" x14ac:dyDescent="0.3">
      <c r="A17" s="213" t="s">
        <v>15</v>
      </c>
      <c r="B17" s="303" t="s">
        <v>37</v>
      </c>
      <c r="C17" s="246"/>
      <c r="D17" s="216"/>
      <c r="E17" s="216"/>
      <c r="F17" s="216"/>
      <c r="G17" s="247"/>
      <c r="H17" s="216">
        <v>1</v>
      </c>
      <c r="I17" s="217">
        <v>1</v>
      </c>
      <c r="J17" s="217">
        <v>1</v>
      </c>
      <c r="K17" s="217"/>
      <c r="L17" s="217"/>
      <c r="M17" s="217"/>
      <c r="N17" s="217"/>
      <c r="O17" s="237"/>
      <c r="P17" s="248"/>
      <c r="Q17" s="248"/>
      <c r="R17" s="248"/>
      <c r="S17" s="218"/>
      <c r="T17" s="238"/>
      <c r="U17" s="238"/>
      <c r="V17" s="238"/>
      <c r="W17" s="23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9"/>
      <c r="AM17" s="219"/>
      <c r="AN17" s="219"/>
      <c r="AO17" s="219"/>
      <c r="AP17" s="219"/>
      <c r="AQ17" s="219"/>
      <c r="AR17" s="219"/>
      <c r="AS17" s="219"/>
      <c r="AT17" s="220"/>
      <c r="AU17" s="221"/>
      <c r="AV17" s="222">
        <f t="shared" si="0"/>
        <v>3</v>
      </c>
      <c r="AW17" s="331">
        <f>AV17+AV18</f>
        <v>3.5</v>
      </c>
      <c r="AX17" s="324">
        <f>SUM(C17:Y18)+AT17+AT18</f>
        <v>3.5</v>
      </c>
    </row>
    <row r="18" spans="1:50" ht="15.9" customHeight="1" thickBot="1" x14ac:dyDescent="0.35">
      <c r="A18" s="223"/>
      <c r="B18" s="304">
        <v>1879</v>
      </c>
      <c r="C18" s="249">
        <v>0</v>
      </c>
      <c r="D18" s="226">
        <v>0</v>
      </c>
      <c r="E18" s="226">
        <v>0.5</v>
      </c>
      <c r="F18" s="226"/>
      <c r="G18" s="250"/>
      <c r="H18" s="226"/>
      <c r="I18" s="227"/>
      <c r="J18" s="227"/>
      <c r="K18" s="227"/>
      <c r="L18" s="227"/>
      <c r="M18" s="227"/>
      <c r="N18" s="227"/>
      <c r="O18" s="227"/>
      <c r="P18" s="251"/>
      <c r="Q18" s="251"/>
      <c r="R18" s="251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9"/>
      <c r="AM18" s="229"/>
      <c r="AN18" s="229"/>
      <c r="AO18" s="229"/>
      <c r="AP18" s="229"/>
      <c r="AQ18" s="229"/>
      <c r="AR18" s="229"/>
      <c r="AS18" s="229"/>
      <c r="AT18" s="230"/>
      <c r="AU18" s="231"/>
      <c r="AV18" s="232">
        <f t="shared" si="0"/>
        <v>0.5</v>
      </c>
      <c r="AW18" s="332"/>
      <c r="AX18" s="325"/>
    </row>
    <row r="19" spans="1:50" ht="15.6" customHeight="1" x14ac:dyDescent="0.3">
      <c r="A19" s="233" t="s">
        <v>16</v>
      </c>
      <c r="B19" s="303" t="s">
        <v>38</v>
      </c>
      <c r="C19" s="234"/>
      <c r="D19" s="236"/>
      <c r="E19" s="236"/>
      <c r="F19" s="236"/>
      <c r="G19" s="236"/>
      <c r="H19" s="235"/>
      <c r="I19" s="237"/>
      <c r="J19" s="237"/>
      <c r="K19" s="237">
        <v>0.5</v>
      </c>
      <c r="L19" s="237"/>
      <c r="M19" s="237"/>
      <c r="N19" s="237"/>
      <c r="O19" s="237"/>
      <c r="P19" s="237"/>
      <c r="Q19" s="248"/>
      <c r="R19" s="252"/>
      <c r="S19" s="252"/>
      <c r="T19" s="252">
        <v>1</v>
      </c>
      <c r="U19" s="252"/>
      <c r="V19" s="248"/>
      <c r="W19" s="252"/>
      <c r="X19" s="218"/>
      <c r="Y19" s="218">
        <v>1</v>
      </c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9"/>
      <c r="AM19" s="219"/>
      <c r="AN19" s="219"/>
      <c r="AO19" s="219"/>
      <c r="AP19" s="219"/>
      <c r="AQ19" s="219"/>
      <c r="AR19" s="219"/>
      <c r="AS19" s="219"/>
      <c r="AT19" s="220"/>
      <c r="AU19" s="221"/>
      <c r="AV19" s="222">
        <f t="shared" si="0"/>
        <v>2.5</v>
      </c>
      <c r="AW19" s="329">
        <f>AV19+AV20</f>
        <v>2.5</v>
      </c>
      <c r="AX19" s="324">
        <f>SUM(C19:Y20)+AT19+AT20</f>
        <v>2.5</v>
      </c>
    </row>
    <row r="20" spans="1:50" ht="15.9" customHeight="1" thickBot="1" x14ac:dyDescent="0.35">
      <c r="A20" s="241"/>
      <c r="B20" s="304">
        <v>1824</v>
      </c>
      <c r="C20" s="242"/>
      <c r="D20" s="244">
        <v>0</v>
      </c>
      <c r="E20" s="244"/>
      <c r="F20" s="244"/>
      <c r="G20" s="244">
        <v>0</v>
      </c>
      <c r="H20" s="243"/>
      <c r="I20" s="245"/>
      <c r="J20" s="245"/>
      <c r="K20" s="245"/>
      <c r="L20" s="245"/>
      <c r="M20" s="245"/>
      <c r="N20" s="245"/>
      <c r="O20" s="245"/>
      <c r="P20" s="245"/>
      <c r="Q20" s="251"/>
      <c r="R20" s="251"/>
      <c r="S20" s="251"/>
      <c r="T20" s="251"/>
      <c r="U20" s="251"/>
      <c r="V20" s="251"/>
      <c r="W20" s="251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9"/>
      <c r="AM20" s="229"/>
      <c r="AN20" s="229"/>
      <c r="AO20" s="229"/>
      <c r="AP20" s="229"/>
      <c r="AQ20" s="229"/>
      <c r="AR20" s="229"/>
      <c r="AS20" s="229"/>
      <c r="AT20" s="230"/>
      <c r="AU20" s="231"/>
      <c r="AV20" s="232">
        <f t="shared" si="0"/>
        <v>0</v>
      </c>
      <c r="AW20" s="330"/>
      <c r="AX20" s="325"/>
    </row>
    <row r="21" spans="1:50" ht="15.6" customHeight="1" x14ac:dyDescent="0.3">
      <c r="A21" s="213" t="s">
        <v>17</v>
      </c>
      <c r="B21" s="303" t="s">
        <v>187</v>
      </c>
      <c r="C21" s="246"/>
      <c r="D21" s="216"/>
      <c r="E21" s="216"/>
      <c r="F21" s="216"/>
      <c r="G21" s="216"/>
      <c r="H21" s="216"/>
      <c r="I21" s="247"/>
      <c r="J21" s="216"/>
      <c r="K21" s="216">
        <v>1</v>
      </c>
      <c r="L21" s="217"/>
      <c r="M21" s="217"/>
      <c r="N21" s="217"/>
      <c r="O21" s="217">
        <v>1</v>
      </c>
      <c r="P21" s="217"/>
      <c r="Q21" s="248"/>
      <c r="R21" s="252"/>
      <c r="S21" s="252"/>
      <c r="T21" s="248"/>
      <c r="U21" s="248"/>
      <c r="V21" s="252"/>
      <c r="W21" s="248"/>
      <c r="X21" s="252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9"/>
      <c r="AM21" s="219"/>
      <c r="AN21" s="219"/>
      <c r="AO21" s="219"/>
      <c r="AP21" s="219"/>
      <c r="AQ21" s="219"/>
      <c r="AR21" s="219"/>
      <c r="AS21" s="219"/>
      <c r="AT21" s="220"/>
      <c r="AU21" s="221"/>
      <c r="AV21" s="222">
        <f t="shared" si="0"/>
        <v>2</v>
      </c>
      <c r="AW21" s="331">
        <f>AV21+AV22</f>
        <v>3</v>
      </c>
      <c r="AX21" s="324">
        <f>SUM(C21:Y22)+AT21+AT22</f>
        <v>3</v>
      </c>
    </row>
    <row r="22" spans="1:50" ht="15.9" customHeight="1" thickBot="1" x14ac:dyDescent="0.35">
      <c r="A22" s="223"/>
      <c r="B22" s="304">
        <v>1792</v>
      </c>
      <c r="C22" s="249"/>
      <c r="D22" s="226"/>
      <c r="E22" s="226"/>
      <c r="F22" s="226"/>
      <c r="G22" s="226">
        <v>0</v>
      </c>
      <c r="H22" s="226"/>
      <c r="I22" s="250"/>
      <c r="J22" s="226">
        <v>1</v>
      </c>
      <c r="K22" s="226"/>
      <c r="L22" s="227"/>
      <c r="M22" s="227"/>
      <c r="N22" s="227"/>
      <c r="O22" s="227"/>
      <c r="P22" s="227"/>
      <c r="Q22" s="251"/>
      <c r="R22" s="251"/>
      <c r="S22" s="251"/>
      <c r="T22" s="251"/>
      <c r="U22" s="253"/>
      <c r="V22" s="251"/>
      <c r="W22" s="251"/>
      <c r="X22" s="251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9"/>
      <c r="AM22" s="229"/>
      <c r="AN22" s="229"/>
      <c r="AO22" s="229"/>
      <c r="AP22" s="229"/>
      <c r="AQ22" s="229"/>
      <c r="AR22" s="229"/>
      <c r="AS22" s="229"/>
      <c r="AT22" s="230"/>
      <c r="AU22" s="231"/>
      <c r="AV22" s="232">
        <f t="shared" si="0"/>
        <v>1</v>
      </c>
      <c r="AW22" s="332"/>
      <c r="AX22" s="325"/>
    </row>
    <row r="23" spans="1:50" ht="15.6" customHeight="1" x14ac:dyDescent="0.3">
      <c r="A23" s="233" t="s">
        <v>18</v>
      </c>
      <c r="B23" s="303" t="s">
        <v>81</v>
      </c>
      <c r="C23" s="234"/>
      <c r="D23" s="236"/>
      <c r="E23" s="236">
        <v>0</v>
      </c>
      <c r="F23" s="236"/>
      <c r="G23" s="236"/>
      <c r="H23" s="236"/>
      <c r="I23" s="236">
        <v>0</v>
      </c>
      <c r="J23" s="235"/>
      <c r="K23" s="236"/>
      <c r="L23" s="237"/>
      <c r="M23" s="237"/>
      <c r="N23" s="237"/>
      <c r="O23" s="237"/>
      <c r="P23" s="237"/>
      <c r="Q23" s="248"/>
      <c r="R23" s="248"/>
      <c r="S23" s="248"/>
      <c r="T23" s="248"/>
      <c r="U23" s="217"/>
      <c r="V23" s="217"/>
      <c r="W23" s="252"/>
      <c r="X23" s="217"/>
      <c r="Y23" s="217"/>
      <c r="Z23" s="252"/>
      <c r="AA23" s="217"/>
      <c r="AB23" s="217"/>
      <c r="AC23" s="252"/>
      <c r="AD23" s="218"/>
      <c r="AE23" s="218"/>
      <c r="AF23" s="218"/>
      <c r="AG23" s="218"/>
      <c r="AH23" s="218"/>
      <c r="AI23" s="218"/>
      <c r="AJ23" s="218"/>
      <c r="AK23" s="218"/>
      <c r="AL23" s="219"/>
      <c r="AM23" s="219"/>
      <c r="AN23" s="219"/>
      <c r="AO23" s="219"/>
      <c r="AP23" s="219"/>
      <c r="AQ23" s="219"/>
      <c r="AR23" s="219"/>
      <c r="AS23" s="219"/>
      <c r="AT23" s="220"/>
      <c r="AU23" s="221"/>
      <c r="AV23" s="222">
        <f t="shared" si="0"/>
        <v>0</v>
      </c>
      <c r="AW23" s="329">
        <f>AV23+AV24</f>
        <v>2</v>
      </c>
      <c r="AX23" s="324">
        <f>SUM(C23:Y24)+AT23+AT24</f>
        <v>2</v>
      </c>
    </row>
    <row r="24" spans="1:50" ht="15.9" customHeight="1" thickBot="1" x14ac:dyDescent="0.35">
      <c r="A24" s="241"/>
      <c r="B24" s="304">
        <v>1677</v>
      </c>
      <c r="C24" s="242"/>
      <c r="D24" s="244"/>
      <c r="E24" s="244"/>
      <c r="F24" s="244"/>
      <c r="G24" s="244">
        <v>0</v>
      </c>
      <c r="H24" s="244"/>
      <c r="I24" s="244"/>
      <c r="J24" s="243"/>
      <c r="K24" s="244"/>
      <c r="L24" s="245"/>
      <c r="M24" s="245"/>
      <c r="N24" s="245"/>
      <c r="O24" s="245"/>
      <c r="P24" s="245"/>
      <c r="Q24" s="253">
        <v>1</v>
      </c>
      <c r="R24" s="253"/>
      <c r="S24" s="253"/>
      <c r="T24" s="251"/>
      <c r="U24" s="227">
        <v>1</v>
      </c>
      <c r="V24" s="227"/>
      <c r="W24" s="251"/>
      <c r="X24" s="227"/>
      <c r="Y24" s="227"/>
      <c r="Z24" s="251"/>
      <c r="AA24" s="227"/>
      <c r="AB24" s="227"/>
      <c r="AC24" s="251"/>
      <c r="AD24" s="228"/>
      <c r="AE24" s="228"/>
      <c r="AF24" s="228"/>
      <c r="AG24" s="228"/>
      <c r="AH24" s="228"/>
      <c r="AI24" s="228"/>
      <c r="AJ24" s="228"/>
      <c r="AK24" s="228"/>
      <c r="AL24" s="229"/>
      <c r="AM24" s="229"/>
      <c r="AN24" s="229"/>
      <c r="AO24" s="229"/>
      <c r="AP24" s="229"/>
      <c r="AQ24" s="229"/>
      <c r="AR24" s="229"/>
      <c r="AS24" s="229"/>
      <c r="AT24" s="230"/>
      <c r="AU24" s="231"/>
      <c r="AV24" s="232">
        <f t="shared" si="0"/>
        <v>2</v>
      </c>
      <c r="AW24" s="330"/>
      <c r="AX24" s="325"/>
    </row>
    <row r="25" spans="1:50" ht="15.6" customHeight="1" x14ac:dyDescent="0.3">
      <c r="A25" s="213" t="s">
        <v>19</v>
      </c>
      <c r="B25" s="303" t="s">
        <v>133</v>
      </c>
      <c r="C25" s="246"/>
      <c r="D25" s="216"/>
      <c r="E25" s="216">
        <v>0</v>
      </c>
      <c r="F25" s="216"/>
      <c r="G25" s="216"/>
      <c r="H25" s="216"/>
      <c r="I25" s="216"/>
      <c r="J25" s="216"/>
      <c r="K25" s="247"/>
      <c r="L25" s="217"/>
      <c r="M25" s="217"/>
      <c r="N25" s="217">
        <v>0.5</v>
      </c>
      <c r="O25" s="217"/>
      <c r="P25" s="217">
        <v>1</v>
      </c>
      <c r="Q25" s="217"/>
      <c r="R25" s="217"/>
      <c r="S25" s="217"/>
      <c r="T25" s="217"/>
      <c r="U25" s="252"/>
      <c r="V25" s="252"/>
      <c r="W25" s="252"/>
      <c r="X25" s="217"/>
      <c r="Y25" s="217"/>
      <c r="Z25" s="252"/>
      <c r="AA25" s="217"/>
      <c r="AB25" s="217"/>
      <c r="AC25" s="252"/>
      <c r="AD25" s="218"/>
      <c r="AE25" s="218"/>
      <c r="AF25" s="218"/>
      <c r="AG25" s="218"/>
      <c r="AH25" s="218"/>
      <c r="AI25" s="218"/>
      <c r="AJ25" s="218"/>
      <c r="AK25" s="218"/>
      <c r="AL25" s="219"/>
      <c r="AM25" s="219"/>
      <c r="AN25" s="219"/>
      <c r="AO25" s="219"/>
      <c r="AP25" s="219"/>
      <c r="AQ25" s="219"/>
      <c r="AR25" s="219"/>
      <c r="AS25" s="219"/>
      <c r="AT25" s="220"/>
      <c r="AU25" s="221"/>
      <c r="AV25" s="222">
        <f t="shared" si="0"/>
        <v>1.5</v>
      </c>
      <c r="AW25" s="331">
        <f>AV25+AV26</f>
        <v>2.5</v>
      </c>
      <c r="AX25" s="324">
        <f>SUM(C25:Y26)+AT25+AT26</f>
        <v>2.5</v>
      </c>
    </row>
    <row r="26" spans="1:50" ht="15.9" customHeight="1" thickBot="1" x14ac:dyDescent="0.35">
      <c r="A26" s="223"/>
      <c r="B26" s="304">
        <v>1677</v>
      </c>
      <c r="C26" s="249"/>
      <c r="D26" s="226"/>
      <c r="E26" s="226"/>
      <c r="F26" s="226"/>
      <c r="G26" s="226"/>
      <c r="H26" s="226">
        <v>0.5</v>
      </c>
      <c r="I26" s="226">
        <v>0</v>
      </c>
      <c r="J26" s="226"/>
      <c r="K26" s="250"/>
      <c r="L26" s="227"/>
      <c r="M26" s="227"/>
      <c r="N26" s="227"/>
      <c r="O26" s="227"/>
      <c r="P26" s="227"/>
      <c r="Q26" s="227"/>
      <c r="R26" s="227"/>
      <c r="S26" s="227"/>
      <c r="T26" s="227"/>
      <c r="U26" s="251"/>
      <c r="V26" s="251"/>
      <c r="W26" s="251"/>
      <c r="X26" s="227">
        <v>0.5</v>
      </c>
      <c r="Y26" s="227"/>
      <c r="Z26" s="251"/>
      <c r="AA26" s="227"/>
      <c r="AB26" s="227"/>
      <c r="AC26" s="251"/>
      <c r="AD26" s="228"/>
      <c r="AE26" s="228"/>
      <c r="AF26" s="228"/>
      <c r="AG26" s="228"/>
      <c r="AH26" s="228"/>
      <c r="AI26" s="228"/>
      <c r="AJ26" s="228"/>
      <c r="AK26" s="228"/>
      <c r="AL26" s="229"/>
      <c r="AM26" s="229"/>
      <c r="AN26" s="229"/>
      <c r="AO26" s="229"/>
      <c r="AP26" s="229"/>
      <c r="AQ26" s="229"/>
      <c r="AR26" s="229"/>
      <c r="AS26" s="229"/>
      <c r="AT26" s="230"/>
      <c r="AU26" s="231"/>
      <c r="AV26" s="232">
        <f t="shared" si="0"/>
        <v>1</v>
      </c>
      <c r="AW26" s="332"/>
      <c r="AX26" s="325"/>
    </row>
    <row r="27" spans="1:50" ht="15.6" customHeight="1" x14ac:dyDescent="0.3">
      <c r="A27" s="213" t="s">
        <v>20</v>
      </c>
      <c r="B27" s="303" t="s">
        <v>243</v>
      </c>
      <c r="C27" s="234"/>
      <c r="D27" s="236"/>
      <c r="E27" s="236"/>
      <c r="F27" s="236"/>
      <c r="G27" s="236"/>
      <c r="H27" s="236"/>
      <c r="I27" s="236"/>
      <c r="J27" s="236"/>
      <c r="K27" s="236"/>
      <c r="L27" s="235"/>
      <c r="M27" s="237"/>
      <c r="N27" s="237"/>
      <c r="O27" s="237"/>
      <c r="P27" s="237"/>
      <c r="Q27" s="237">
        <v>0</v>
      </c>
      <c r="R27" s="237"/>
      <c r="S27" s="237">
        <v>0.5</v>
      </c>
      <c r="T27" s="237"/>
      <c r="U27" s="248"/>
      <c r="V27" s="248"/>
      <c r="W27" s="252"/>
      <c r="X27" s="217"/>
      <c r="Y27" s="217"/>
      <c r="Z27" s="252"/>
      <c r="AA27" s="217"/>
      <c r="AB27" s="217"/>
      <c r="AC27" s="252"/>
      <c r="AD27" s="252"/>
      <c r="AE27" s="218"/>
      <c r="AF27" s="218"/>
      <c r="AG27" s="218"/>
      <c r="AH27" s="218"/>
      <c r="AI27" s="218"/>
      <c r="AJ27" s="218"/>
      <c r="AK27" s="218"/>
      <c r="AL27" s="219"/>
      <c r="AM27" s="219"/>
      <c r="AN27" s="219"/>
      <c r="AO27" s="219">
        <v>1</v>
      </c>
      <c r="AP27" s="219"/>
      <c r="AQ27" s="219"/>
      <c r="AR27" s="219"/>
      <c r="AS27" s="219"/>
      <c r="AT27" s="220"/>
      <c r="AU27" s="221"/>
      <c r="AV27" s="222">
        <f t="shared" si="0"/>
        <v>1.5</v>
      </c>
      <c r="AW27" s="329">
        <f>AV27+AV28</f>
        <v>2.5</v>
      </c>
      <c r="AX27" s="324">
        <f>SUM(C27:Y28)+AT27+AT28</f>
        <v>0.5</v>
      </c>
    </row>
    <row r="28" spans="1:50" ht="15.9" customHeight="1" thickBot="1" x14ac:dyDescent="0.35">
      <c r="A28" s="223"/>
      <c r="B28" s="304">
        <v>1654</v>
      </c>
      <c r="C28" s="242"/>
      <c r="D28" s="244"/>
      <c r="E28" s="244">
        <v>0</v>
      </c>
      <c r="F28" s="244"/>
      <c r="G28" s="244"/>
      <c r="H28" s="244"/>
      <c r="I28" s="244"/>
      <c r="J28" s="244"/>
      <c r="K28" s="244"/>
      <c r="L28" s="243"/>
      <c r="M28" s="245"/>
      <c r="N28" s="245"/>
      <c r="O28" s="245"/>
      <c r="P28" s="245"/>
      <c r="Q28" s="245"/>
      <c r="R28" s="245">
        <v>0</v>
      </c>
      <c r="S28" s="245"/>
      <c r="T28" s="245"/>
      <c r="U28" s="253"/>
      <c r="V28" s="253"/>
      <c r="W28" s="251"/>
      <c r="X28" s="227"/>
      <c r="Y28" s="227"/>
      <c r="Z28" s="251"/>
      <c r="AA28" s="227"/>
      <c r="AB28" s="227"/>
      <c r="AC28" s="251"/>
      <c r="AD28" s="251">
        <v>1</v>
      </c>
      <c r="AE28" s="228"/>
      <c r="AF28" s="228"/>
      <c r="AG28" s="228"/>
      <c r="AH28" s="228"/>
      <c r="AI28" s="228"/>
      <c r="AJ28" s="228"/>
      <c r="AK28" s="228"/>
      <c r="AL28" s="229"/>
      <c r="AM28" s="229"/>
      <c r="AN28" s="229"/>
      <c r="AO28" s="229"/>
      <c r="AP28" s="229"/>
      <c r="AQ28" s="229"/>
      <c r="AR28" s="229"/>
      <c r="AS28" s="229"/>
      <c r="AT28" s="230"/>
      <c r="AU28" s="231"/>
      <c r="AV28" s="232">
        <f t="shared" si="0"/>
        <v>1</v>
      </c>
      <c r="AW28" s="330"/>
      <c r="AX28" s="325"/>
    </row>
    <row r="29" spans="1:50" ht="15.6" customHeight="1" x14ac:dyDescent="0.3">
      <c r="A29" s="233" t="s">
        <v>21</v>
      </c>
      <c r="B29" s="303"/>
      <c r="C29" s="246"/>
      <c r="D29" s="216"/>
      <c r="E29" s="216"/>
      <c r="F29" s="216"/>
      <c r="G29" s="216"/>
      <c r="H29" s="216"/>
      <c r="I29" s="216"/>
      <c r="J29" s="216"/>
      <c r="K29" s="216"/>
      <c r="L29" s="217"/>
      <c r="M29" s="247"/>
      <c r="N29" s="217"/>
      <c r="O29" s="217"/>
      <c r="P29" s="217"/>
      <c r="Q29" s="217"/>
      <c r="R29" s="217"/>
      <c r="S29" s="217"/>
      <c r="T29" s="217"/>
      <c r="U29" s="252"/>
      <c r="V29" s="252"/>
      <c r="W29" s="252"/>
      <c r="X29" s="237"/>
      <c r="Y29" s="237"/>
      <c r="Z29" s="312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313"/>
      <c r="AU29" s="221"/>
      <c r="AV29" s="222">
        <f t="shared" si="0"/>
        <v>0</v>
      </c>
      <c r="AW29" s="331">
        <f>AV29+AV30</f>
        <v>0</v>
      </c>
      <c r="AX29" s="324">
        <f>SUM(C29:Y30)+AT29+AT30</f>
        <v>0</v>
      </c>
    </row>
    <row r="30" spans="1:50" ht="15.9" customHeight="1" thickBot="1" x14ac:dyDescent="0.35">
      <c r="A30" s="223"/>
      <c r="B30" s="304"/>
      <c r="C30" s="249"/>
      <c r="D30" s="226"/>
      <c r="E30" s="226"/>
      <c r="F30" s="226"/>
      <c r="G30" s="226"/>
      <c r="H30" s="226"/>
      <c r="I30" s="226"/>
      <c r="J30" s="226"/>
      <c r="K30" s="226"/>
      <c r="L30" s="227"/>
      <c r="M30" s="250"/>
      <c r="N30" s="227"/>
      <c r="O30" s="227"/>
      <c r="P30" s="227"/>
      <c r="Q30" s="227"/>
      <c r="R30" s="227"/>
      <c r="S30" s="227"/>
      <c r="T30" s="227"/>
      <c r="U30" s="251"/>
      <c r="V30" s="251"/>
      <c r="W30" s="251"/>
      <c r="X30" s="227"/>
      <c r="Y30" s="227"/>
      <c r="Z30" s="314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315"/>
      <c r="AU30" s="231"/>
      <c r="AV30" s="232">
        <f t="shared" si="0"/>
        <v>0</v>
      </c>
      <c r="AW30" s="332"/>
      <c r="AX30" s="325"/>
    </row>
    <row r="31" spans="1:50" ht="15.6" customHeight="1" x14ac:dyDescent="0.3">
      <c r="A31" s="213" t="s">
        <v>22</v>
      </c>
      <c r="B31" s="70" t="s">
        <v>229</v>
      </c>
      <c r="C31" s="246"/>
      <c r="D31" s="216"/>
      <c r="E31" s="216"/>
      <c r="F31" s="216"/>
      <c r="G31" s="216"/>
      <c r="H31" s="216"/>
      <c r="I31" s="216"/>
      <c r="J31" s="216"/>
      <c r="K31" s="216"/>
      <c r="L31" s="217"/>
      <c r="M31" s="217"/>
      <c r="N31" s="247"/>
      <c r="O31" s="217"/>
      <c r="P31" s="217"/>
      <c r="Q31" s="217"/>
      <c r="R31" s="217"/>
      <c r="S31" s="217"/>
      <c r="T31" s="217"/>
      <c r="U31" s="252"/>
      <c r="V31" s="252"/>
      <c r="W31" s="252">
        <v>1</v>
      </c>
      <c r="X31" s="237"/>
      <c r="Y31" s="237">
        <v>0</v>
      </c>
      <c r="Z31" s="255"/>
      <c r="AA31" s="255"/>
      <c r="AB31" s="255"/>
      <c r="AC31" s="255"/>
      <c r="AD31" s="255"/>
      <c r="AE31" s="255"/>
      <c r="AF31" s="255"/>
      <c r="AG31" s="255"/>
      <c r="AH31" s="218"/>
      <c r="AI31" s="218"/>
      <c r="AJ31" s="218"/>
      <c r="AK31" s="218"/>
      <c r="AL31" s="219">
        <v>1</v>
      </c>
      <c r="AM31" s="219"/>
      <c r="AN31" s="219"/>
      <c r="AO31" s="219"/>
      <c r="AP31" s="219"/>
      <c r="AQ31" s="219"/>
      <c r="AR31" s="219"/>
      <c r="AS31" s="219"/>
      <c r="AT31" s="220"/>
      <c r="AU31" s="221"/>
      <c r="AV31" s="222">
        <f t="shared" si="0"/>
        <v>2</v>
      </c>
      <c r="AW31" s="329">
        <f>AV31+AV32</f>
        <v>3.5</v>
      </c>
      <c r="AX31" s="324">
        <f>SUM(C31:Y32)+AT31+AT32</f>
        <v>2.5</v>
      </c>
    </row>
    <row r="32" spans="1:50" ht="15.9" customHeight="1" thickBot="1" x14ac:dyDescent="0.35">
      <c r="A32" s="223"/>
      <c r="B32" s="304">
        <v>1597</v>
      </c>
      <c r="C32" s="249"/>
      <c r="D32" s="226"/>
      <c r="E32" s="226"/>
      <c r="F32" s="226"/>
      <c r="G32" s="226"/>
      <c r="H32" s="226"/>
      <c r="I32" s="226"/>
      <c r="J32" s="226"/>
      <c r="K32" s="226">
        <v>0.5</v>
      </c>
      <c r="L32" s="227"/>
      <c r="M32" s="227"/>
      <c r="N32" s="250"/>
      <c r="O32" s="227"/>
      <c r="P32" s="227"/>
      <c r="Q32" s="227"/>
      <c r="R32" s="227"/>
      <c r="S32" s="227"/>
      <c r="T32" s="227"/>
      <c r="U32" s="251"/>
      <c r="V32" s="251">
        <v>1</v>
      </c>
      <c r="W32" s="251"/>
      <c r="X32" s="227"/>
      <c r="Y32" s="227"/>
      <c r="Z32" s="257"/>
      <c r="AA32" s="257"/>
      <c r="AB32" s="257"/>
      <c r="AC32" s="257"/>
      <c r="AD32" s="257"/>
      <c r="AE32" s="257"/>
      <c r="AF32" s="257"/>
      <c r="AG32" s="257">
        <v>0</v>
      </c>
      <c r="AH32" s="228"/>
      <c r="AI32" s="228"/>
      <c r="AJ32" s="228"/>
      <c r="AK32" s="228"/>
      <c r="AL32" s="229"/>
      <c r="AM32" s="229"/>
      <c r="AN32" s="229"/>
      <c r="AO32" s="229"/>
      <c r="AP32" s="229"/>
      <c r="AQ32" s="229"/>
      <c r="AR32" s="229"/>
      <c r="AS32" s="229"/>
      <c r="AT32" s="230"/>
      <c r="AU32" s="254"/>
      <c r="AV32" s="232">
        <f t="shared" si="0"/>
        <v>1.5</v>
      </c>
      <c r="AW32" s="330"/>
      <c r="AX32" s="325"/>
    </row>
    <row r="33" spans="1:50" ht="15.6" customHeight="1" x14ac:dyDescent="0.3">
      <c r="A33" s="213" t="s">
        <v>23</v>
      </c>
      <c r="B33" s="303" t="s">
        <v>41</v>
      </c>
      <c r="C33" s="234"/>
      <c r="D33" s="236"/>
      <c r="E33" s="236"/>
      <c r="F33" s="236"/>
      <c r="G33" s="236"/>
      <c r="H33" s="236"/>
      <c r="I33" s="236"/>
      <c r="J33" s="236"/>
      <c r="K33" s="236"/>
      <c r="L33" s="237"/>
      <c r="M33" s="237"/>
      <c r="N33" s="237"/>
      <c r="O33" s="247"/>
      <c r="P33" s="237"/>
      <c r="Q33" s="237"/>
      <c r="R33" s="237"/>
      <c r="S33" s="237">
        <v>0.5</v>
      </c>
      <c r="T33" s="237"/>
      <c r="U33" s="248"/>
      <c r="V33" s="248"/>
      <c r="W33" s="248">
        <v>1</v>
      </c>
      <c r="X33" s="237"/>
      <c r="Y33" s="237"/>
      <c r="Z33" s="255"/>
      <c r="AA33" s="255"/>
      <c r="AB33" s="255"/>
      <c r="AC33" s="255"/>
      <c r="AD33" s="255"/>
      <c r="AE33" s="255"/>
      <c r="AF33" s="255">
        <v>1</v>
      </c>
      <c r="AG33" s="255"/>
      <c r="AH33" s="255"/>
      <c r="AI33" s="218"/>
      <c r="AJ33" s="218"/>
      <c r="AK33" s="218"/>
      <c r="AL33" s="219"/>
      <c r="AM33" s="219"/>
      <c r="AN33" s="219"/>
      <c r="AO33" s="219"/>
      <c r="AP33" s="219"/>
      <c r="AQ33" s="219"/>
      <c r="AR33" s="219"/>
      <c r="AS33" s="219"/>
      <c r="AT33" s="220"/>
      <c r="AU33" s="221"/>
      <c r="AV33" s="222">
        <f t="shared" si="0"/>
        <v>2.5</v>
      </c>
      <c r="AW33" s="329">
        <f>AV33+AV34</f>
        <v>4</v>
      </c>
      <c r="AX33" s="324">
        <f>SUM(C33:Y34)+AT33+AT34</f>
        <v>3</v>
      </c>
    </row>
    <row r="34" spans="1:50" ht="15.9" customHeight="1" thickBot="1" x14ac:dyDescent="0.35">
      <c r="A34" s="223"/>
      <c r="B34" s="304">
        <v>1558</v>
      </c>
      <c r="C34" s="249"/>
      <c r="D34" s="226"/>
      <c r="E34" s="226"/>
      <c r="F34" s="226"/>
      <c r="G34" s="226"/>
      <c r="H34" s="226"/>
      <c r="I34" s="226">
        <v>0</v>
      </c>
      <c r="J34" s="226"/>
      <c r="K34" s="226"/>
      <c r="L34" s="227"/>
      <c r="M34" s="227"/>
      <c r="N34" s="227"/>
      <c r="O34" s="250"/>
      <c r="P34" s="227">
        <v>1</v>
      </c>
      <c r="Q34" s="227"/>
      <c r="R34" s="227"/>
      <c r="S34" s="227"/>
      <c r="T34" s="227"/>
      <c r="U34" s="251"/>
      <c r="V34" s="251">
        <v>0.5</v>
      </c>
      <c r="W34" s="251"/>
      <c r="X34" s="227"/>
      <c r="Y34" s="227"/>
      <c r="Z34" s="257"/>
      <c r="AA34" s="257"/>
      <c r="AB34" s="257"/>
      <c r="AC34" s="257"/>
      <c r="AD34" s="257"/>
      <c r="AE34" s="257"/>
      <c r="AF34" s="257"/>
      <c r="AG34" s="257"/>
      <c r="AH34" s="257"/>
      <c r="AI34" s="228"/>
      <c r="AJ34" s="228"/>
      <c r="AK34" s="228"/>
      <c r="AL34" s="229"/>
      <c r="AM34" s="229"/>
      <c r="AN34" s="229"/>
      <c r="AO34" s="229"/>
      <c r="AP34" s="229"/>
      <c r="AQ34" s="229"/>
      <c r="AR34" s="229"/>
      <c r="AS34" s="229"/>
      <c r="AT34" s="230"/>
      <c r="AU34" s="254"/>
      <c r="AV34" s="232">
        <f t="shared" si="0"/>
        <v>1.5</v>
      </c>
      <c r="AW34" s="330"/>
      <c r="AX34" s="325"/>
    </row>
    <row r="35" spans="1:50" ht="15.6" customHeight="1" x14ac:dyDescent="0.3">
      <c r="A35" s="233" t="s">
        <v>24</v>
      </c>
      <c r="B35" s="303" t="s">
        <v>136</v>
      </c>
      <c r="C35" s="246"/>
      <c r="D35" s="216"/>
      <c r="E35" s="216"/>
      <c r="F35" s="216"/>
      <c r="G35" s="216"/>
      <c r="H35" s="216"/>
      <c r="I35" s="216"/>
      <c r="J35" s="216"/>
      <c r="K35" s="216"/>
      <c r="L35" s="217"/>
      <c r="M35" s="217"/>
      <c r="N35" s="217"/>
      <c r="O35" s="217">
        <v>0</v>
      </c>
      <c r="P35" s="247"/>
      <c r="Q35" s="217"/>
      <c r="R35" s="217"/>
      <c r="S35" s="217"/>
      <c r="T35" s="217"/>
      <c r="U35" s="252"/>
      <c r="V35" s="252"/>
      <c r="W35" s="252"/>
      <c r="X35" s="237"/>
      <c r="Y35" s="237"/>
      <c r="Z35" s="312"/>
      <c r="AA35" s="255"/>
      <c r="AB35" s="255">
        <v>0.5</v>
      </c>
      <c r="AC35" s="255"/>
      <c r="AD35" s="255"/>
      <c r="AE35" s="255"/>
      <c r="AF35" s="255"/>
      <c r="AG35" s="255"/>
      <c r="AH35" s="255"/>
      <c r="AI35" s="255"/>
      <c r="AJ35" s="218"/>
      <c r="AK35" s="218"/>
      <c r="AL35" s="219"/>
      <c r="AM35" s="219"/>
      <c r="AN35" s="219"/>
      <c r="AO35" s="219"/>
      <c r="AP35" s="219"/>
      <c r="AQ35" s="219"/>
      <c r="AR35" s="219"/>
      <c r="AS35" s="219"/>
      <c r="AT35" s="220"/>
      <c r="AU35" s="221"/>
      <c r="AV35" s="222">
        <f t="shared" si="0"/>
        <v>0.5</v>
      </c>
      <c r="AW35" s="331">
        <f>AV35+AV36</f>
        <v>2.5</v>
      </c>
      <c r="AX35" s="324">
        <f>SUM(C35:Y36)+AT35+AT36</f>
        <v>1</v>
      </c>
    </row>
    <row r="36" spans="1:50" ht="15.9" customHeight="1" thickBot="1" x14ac:dyDescent="0.35">
      <c r="A36" s="241"/>
      <c r="B36" s="304">
        <v>1534</v>
      </c>
      <c r="C36" s="249"/>
      <c r="D36" s="226"/>
      <c r="E36" s="226"/>
      <c r="F36" s="226"/>
      <c r="G36" s="226"/>
      <c r="H36" s="226"/>
      <c r="I36" s="226"/>
      <c r="J36" s="226"/>
      <c r="K36" s="226">
        <v>0</v>
      </c>
      <c r="L36" s="227"/>
      <c r="M36" s="227"/>
      <c r="N36" s="227"/>
      <c r="O36" s="227"/>
      <c r="P36" s="250"/>
      <c r="Q36" s="227"/>
      <c r="R36" s="227"/>
      <c r="S36" s="227"/>
      <c r="T36" s="227"/>
      <c r="U36" s="251">
        <v>0</v>
      </c>
      <c r="V36" s="251"/>
      <c r="W36" s="251">
        <v>1</v>
      </c>
      <c r="X36" s="227"/>
      <c r="Y36" s="227"/>
      <c r="Z36" s="314"/>
      <c r="AA36" s="257"/>
      <c r="AB36" s="257"/>
      <c r="AC36" s="257"/>
      <c r="AD36" s="257"/>
      <c r="AE36" s="257"/>
      <c r="AF36" s="257"/>
      <c r="AG36" s="257"/>
      <c r="AH36" s="257"/>
      <c r="AI36" s="257"/>
      <c r="AJ36" s="228"/>
      <c r="AK36" s="228">
        <v>1</v>
      </c>
      <c r="AL36" s="229"/>
      <c r="AM36" s="229"/>
      <c r="AN36" s="229"/>
      <c r="AO36" s="229"/>
      <c r="AP36" s="229"/>
      <c r="AQ36" s="229"/>
      <c r="AR36" s="229"/>
      <c r="AS36" s="229"/>
      <c r="AT36" s="230"/>
      <c r="AU36" s="254"/>
      <c r="AV36" s="232">
        <f t="shared" si="0"/>
        <v>2</v>
      </c>
      <c r="AW36" s="332"/>
      <c r="AX36" s="325"/>
    </row>
    <row r="37" spans="1:50" ht="15.6" customHeight="1" x14ac:dyDescent="0.3">
      <c r="A37" s="213" t="s">
        <v>25</v>
      </c>
      <c r="B37" s="305" t="s">
        <v>234</v>
      </c>
      <c r="C37" s="246"/>
      <c r="D37" s="216"/>
      <c r="E37" s="216"/>
      <c r="F37" s="216"/>
      <c r="G37" s="216"/>
      <c r="H37" s="216"/>
      <c r="I37" s="216"/>
      <c r="J37" s="216">
        <v>0</v>
      </c>
      <c r="K37" s="216"/>
      <c r="L37" s="217"/>
      <c r="M37" s="217"/>
      <c r="N37" s="217"/>
      <c r="O37" s="217"/>
      <c r="P37" s="217"/>
      <c r="Q37" s="247"/>
      <c r="R37" s="217"/>
      <c r="S37" s="255"/>
      <c r="T37" s="255"/>
      <c r="U37" s="256">
        <v>1</v>
      </c>
      <c r="V37" s="256"/>
      <c r="W37" s="256"/>
      <c r="X37" s="237"/>
      <c r="Y37" s="237"/>
      <c r="Z37" s="255"/>
      <c r="AA37" s="255"/>
      <c r="AB37" s="255"/>
      <c r="AC37" s="255"/>
      <c r="AD37" s="255"/>
      <c r="AE37" s="255"/>
      <c r="AF37" s="255">
        <v>0</v>
      </c>
      <c r="AG37" s="255"/>
      <c r="AH37" s="255"/>
      <c r="AI37" s="255"/>
      <c r="AJ37" s="255"/>
      <c r="AK37" s="255"/>
      <c r="AL37" s="219"/>
      <c r="AM37" s="219"/>
      <c r="AN37" s="219"/>
      <c r="AO37" s="219"/>
      <c r="AP37" s="219"/>
      <c r="AQ37" s="219"/>
      <c r="AR37" s="219"/>
      <c r="AS37" s="219"/>
      <c r="AT37" s="220"/>
      <c r="AU37" s="221"/>
      <c r="AV37" s="222">
        <f t="shared" si="0"/>
        <v>1</v>
      </c>
      <c r="AW37" s="329">
        <f>AV37+AV38</f>
        <v>3</v>
      </c>
      <c r="AX37" s="324">
        <f>SUM(C37:Y38)+AT37+AT38</f>
        <v>2</v>
      </c>
    </row>
    <row r="38" spans="1:50" ht="15.9" customHeight="1" thickBot="1" x14ac:dyDescent="0.35">
      <c r="A38" s="223"/>
      <c r="B38" s="304">
        <v>1520</v>
      </c>
      <c r="C38" s="249"/>
      <c r="D38" s="226"/>
      <c r="E38" s="226"/>
      <c r="F38" s="226"/>
      <c r="G38" s="226"/>
      <c r="H38" s="226"/>
      <c r="I38" s="226"/>
      <c r="J38" s="226"/>
      <c r="K38" s="226"/>
      <c r="L38" s="227">
        <v>1</v>
      </c>
      <c r="M38" s="227"/>
      <c r="N38" s="227"/>
      <c r="O38" s="227"/>
      <c r="P38" s="227"/>
      <c r="Q38" s="250"/>
      <c r="R38" s="227"/>
      <c r="S38" s="257"/>
      <c r="T38" s="257"/>
      <c r="U38" s="258"/>
      <c r="V38" s="258"/>
      <c r="W38" s="258"/>
      <c r="X38" s="227"/>
      <c r="Y38" s="227">
        <v>0</v>
      </c>
      <c r="Z38" s="257"/>
      <c r="AA38" s="257"/>
      <c r="AB38" s="257"/>
      <c r="AC38" s="257"/>
      <c r="AD38" s="257"/>
      <c r="AE38" s="257"/>
      <c r="AF38" s="257"/>
      <c r="AG38" s="257"/>
      <c r="AH38" s="257"/>
      <c r="AI38" s="257">
        <v>1</v>
      </c>
      <c r="AJ38" s="257"/>
      <c r="AK38" s="257"/>
      <c r="AL38" s="229"/>
      <c r="AM38" s="229"/>
      <c r="AN38" s="229"/>
      <c r="AO38" s="229"/>
      <c r="AP38" s="229"/>
      <c r="AQ38" s="229"/>
      <c r="AR38" s="229"/>
      <c r="AS38" s="229"/>
      <c r="AT38" s="230"/>
      <c r="AU38" s="254"/>
      <c r="AV38" s="232">
        <f t="shared" si="0"/>
        <v>2</v>
      </c>
      <c r="AW38" s="330"/>
      <c r="AX38" s="325"/>
    </row>
    <row r="39" spans="1:50" ht="15.6" x14ac:dyDescent="0.3">
      <c r="A39" s="213" t="s">
        <v>26</v>
      </c>
      <c r="B39" s="306" t="s">
        <v>238</v>
      </c>
      <c r="C39" s="246"/>
      <c r="D39" s="216"/>
      <c r="E39" s="216"/>
      <c r="F39" s="216"/>
      <c r="G39" s="216"/>
      <c r="H39" s="216"/>
      <c r="I39" s="216"/>
      <c r="J39" s="216"/>
      <c r="K39" s="216"/>
      <c r="L39" s="217"/>
      <c r="M39" s="217"/>
      <c r="N39" s="217"/>
      <c r="O39" s="217"/>
      <c r="P39" s="217"/>
      <c r="Q39" s="217"/>
      <c r="R39" s="247"/>
      <c r="S39" s="255"/>
      <c r="T39" s="255"/>
      <c r="U39" s="256"/>
      <c r="V39" s="256"/>
      <c r="W39" s="256"/>
      <c r="X39" s="237">
        <v>0</v>
      </c>
      <c r="Y39" s="237"/>
      <c r="Z39" s="312"/>
      <c r="AA39" s="255">
        <v>0.5</v>
      </c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19"/>
      <c r="AM39" s="219"/>
      <c r="AN39" s="219"/>
      <c r="AO39" s="219"/>
      <c r="AP39" s="219"/>
      <c r="AQ39" s="219"/>
      <c r="AR39" s="219"/>
      <c r="AS39" s="219"/>
      <c r="AT39" s="220"/>
      <c r="AV39" s="222">
        <f t="shared" si="0"/>
        <v>0.5</v>
      </c>
      <c r="AW39" s="329">
        <f>AV39+AV40</f>
        <v>2.5</v>
      </c>
      <c r="AX39" s="324">
        <f>SUM(C39:Y40)+AT39+AT40</f>
        <v>1</v>
      </c>
    </row>
    <row r="40" spans="1:50" ht="16.2" thickBot="1" x14ac:dyDescent="0.35">
      <c r="A40" s="223"/>
      <c r="B40" s="304">
        <v>1510</v>
      </c>
      <c r="C40" s="249"/>
      <c r="D40" s="226"/>
      <c r="E40" s="226"/>
      <c r="F40" s="226"/>
      <c r="G40" s="226"/>
      <c r="H40" s="226"/>
      <c r="I40" s="226"/>
      <c r="J40" s="226"/>
      <c r="K40" s="226"/>
      <c r="L40" s="227"/>
      <c r="M40" s="227"/>
      <c r="N40" s="227"/>
      <c r="O40" s="227"/>
      <c r="P40" s="227"/>
      <c r="Q40" s="227"/>
      <c r="R40" s="250"/>
      <c r="S40" s="257"/>
      <c r="T40" s="257"/>
      <c r="U40" s="258"/>
      <c r="V40" s="258"/>
      <c r="W40" s="258">
        <v>1</v>
      </c>
      <c r="X40" s="227"/>
      <c r="Y40" s="227">
        <v>0</v>
      </c>
      <c r="Z40" s="314"/>
      <c r="AA40" s="257"/>
      <c r="AB40" s="257"/>
      <c r="AC40" s="257"/>
      <c r="AD40" s="257"/>
      <c r="AE40" s="257"/>
      <c r="AF40" s="257">
        <v>1</v>
      </c>
      <c r="AG40" s="257"/>
      <c r="AH40" s="257"/>
      <c r="AI40" s="257"/>
      <c r="AJ40" s="257"/>
      <c r="AK40" s="257"/>
      <c r="AL40" s="229"/>
      <c r="AM40" s="229"/>
      <c r="AN40" s="229"/>
      <c r="AO40" s="229"/>
      <c r="AP40" s="229"/>
      <c r="AQ40" s="229"/>
      <c r="AR40" s="229"/>
      <c r="AS40" s="229"/>
      <c r="AT40" s="230"/>
      <c r="AV40" s="232">
        <f t="shared" si="0"/>
        <v>2</v>
      </c>
      <c r="AW40" s="330"/>
      <c r="AX40" s="325"/>
    </row>
    <row r="41" spans="1:50" ht="15.6" x14ac:dyDescent="0.3">
      <c r="A41" s="213" t="s">
        <v>27</v>
      </c>
      <c r="B41" s="303" t="s">
        <v>43</v>
      </c>
      <c r="C41" s="246"/>
      <c r="D41" s="216"/>
      <c r="E41" s="216"/>
      <c r="F41" s="216"/>
      <c r="G41" s="216"/>
      <c r="H41" s="216"/>
      <c r="I41" s="216"/>
      <c r="J41" s="216"/>
      <c r="K41" s="216"/>
      <c r="L41" s="217"/>
      <c r="M41" s="217"/>
      <c r="N41" s="217"/>
      <c r="O41" s="217"/>
      <c r="P41" s="217"/>
      <c r="Q41" s="217"/>
      <c r="R41" s="217"/>
      <c r="S41" s="247"/>
      <c r="T41" s="255"/>
      <c r="U41" s="256"/>
      <c r="V41" s="256"/>
      <c r="W41" s="256"/>
      <c r="X41" s="237"/>
      <c r="Y41" s="237"/>
      <c r="Z41" s="255">
        <v>1</v>
      </c>
      <c r="AA41" s="255">
        <v>1</v>
      </c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19"/>
      <c r="AM41" s="219"/>
      <c r="AN41" s="219"/>
      <c r="AO41" s="219"/>
      <c r="AP41" s="219"/>
      <c r="AQ41" s="219"/>
      <c r="AR41" s="219"/>
      <c r="AS41" s="219"/>
      <c r="AT41" s="220"/>
      <c r="AU41" s="221"/>
      <c r="AV41" s="222">
        <f t="shared" si="0"/>
        <v>2</v>
      </c>
      <c r="AW41" s="329">
        <f>AV41+AV42</f>
        <v>3.5</v>
      </c>
      <c r="AX41" s="324">
        <f>SUM(C41:Y42)+AT41+AT42</f>
        <v>1.5</v>
      </c>
    </row>
    <row r="42" spans="1:50" ht="16.2" thickBot="1" x14ac:dyDescent="0.35">
      <c r="A42" s="223"/>
      <c r="B42" s="304">
        <v>1472</v>
      </c>
      <c r="C42" s="249"/>
      <c r="D42" s="226"/>
      <c r="E42" s="226"/>
      <c r="F42" s="226"/>
      <c r="G42" s="226"/>
      <c r="H42" s="226"/>
      <c r="I42" s="226"/>
      <c r="J42" s="226"/>
      <c r="K42" s="226"/>
      <c r="L42" s="227">
        <v>0.5</v>
      </c>
      <c r="M42" s="227"/>
      <c r="N42" s="227"/>
      <c r="O42" s="227">
        <v>0.5</v>
      </c>
      <c r="P42" s="227"/>
      <c r="Q42" s="227"/>
      <c r="R42" s="227"/>
      <c r="S42" s="250"/>
      <c r="T42" s="257"/>
      <c r="U42" s="258"/>
      <c r="V42" s="258"/>
      <c r="W42" s="258"/>
      <c r="X42" s="227">
        <v>0.5</v>
      </c>
      <c r="Y42" s="227">
        <v>0</v>
      </c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29"/>
      <c r="AM42" s="229"/>
      <c r="AN42" s="229"/>
      <c r="AO42" s="229"/>
      <c r="AP42" s="229"/>
      <c r="AQ42" s="229"/>
      <c r="AR42" s="229"/>
      <c r="AS42" s="229"/>
      <c r="AT42" s="230"/>
      <c r="AU42" s="254"/>
      <c r="AV42" s="232">
        <f t="shared" si="0"/>
        <v>1.5</v>
      </c>
      <c r="AW42" s="330"/>
      <c r="AX42" s="325"/>
    </row>
    <row r="43" spans="1:50" ht="15.6" x14ac:dyDescent="0.3">
      <c r="A43" s="213" t="s">
        <v>28</v>
      </c>
      <c r="B43" s="307" t="s">
        <v>270</v>
      </c>
      <c r="C43" s="259"/>
      <c r="D43" s="217"/>
      <c r="E43" s="217"/>
      <c r="F43" s="217"/>
      <c r="G43" s="217"/>
      <c r="H43" s="217">
        <v>0</v>
      </c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47"/>
      <c r="U43" s="256"/>
      <c r="V43" s="256">
        <v>0.5</v>
      </c>
      <c r="W43" s="256"/>
      <c r="X43" s="255">
        <v>0</v>
      </c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19"/>
      <c r="AM43" s="219"/>
      <c r="AN43" s="219"/>
      <c r="AO43" s="219"/>
      <c r="AP43" s="219"/>
      <c r="AQ43" s="219"/>
      <c r="AR43" s="219"/>
      <c r="AS43" s="219"/>
      <c r="AT43" s="220"/>
      <c r="AV43" s="222">
        <f t="shared" si="0"/>
        <v>0.5</v>
      </c>
      <c r="AW43" s="327">
        <f>AV43+AV44</f>
        <v>2</v>
      </c>
      <c r="AX43" s="324">
        <f>SUM(C43:Y44)+AT43+AT44</f>
        <v>0.5</v>
      </c>
    </row>
    <row r="44" spans="1:50" ht="16.2" thickBot="1" x14ac:dyDescent="0.35">
      <c r="A44" s="223"/>
      <c r="B44" s="304">
        <v>1469</v>
      </c>
      <c r="C44" s="260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50"/>
      <c r="U44" s="258">
        <v>0</v>
      </c>
      <c r="V44" s="258"/>
      <c r="W44" s="258"/>
      <c r="X44" s="257"/>
      <c r="Y44" s="257"/>
      <c r="Z44" s="257">
        <v>1</v>
      </c>
      <c r="AA44" s="257">
        <v>0.5</v>
      </c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29"/>
      <c r="AM44" s="229"/>
      <c r="AN44" s="229"/>
      <c r="AO44" s="229"/>
      <c r="AP44" s="229"/>
      <c r="AQ44" s="229"/>
      <c r="AR44" s="229"/>
      <c r="AS44" s="229"/>
      <c r="AT44" s="230"/>
      <c r="AV44" s="232">
        <f t="shared" si="0"/>
        <v>1.5</v>
      </c>
      <c r="AW44" s="328"/>
      <c r="AX44" s="325"/>
    </row>
    <row r="45" spans="1:50" ht="15.6" x14ac:dyDescent="0.3">
      <c r="A45" s="213" t="s">
        <v>29</v>
      </c>
      <c r="B45" s="303" t="s">
        <v>107</v>
      </c>
      <c r="C45" s="259"/>
      <c r="D45" s="217"/>
      <c r="E45" s="217"/>
      <c r="F45" s="217"/>
      <c r="G45" s="217"/>
      <c r="H45" s="217"/>
      <c r="I45" s="217"/>
      <c r="J45" s="217">
        <v>0</v>
      </c>
      <c r="K45" s="217"/>
      <c r="L45" s="217"/>
      <c r="M45" s="217"/>
      <c r="N45" s="217"/>
      <c r="O45" s="217"/>
      <c r="P45" s="217">
        <v>1</v>
      </c>
      <c r="Q45" s="217"/>
      <c r="R45" s="217"/>
      <c r="S45" s="217"/>
      <c r="T45" s="255">
        <v>1</v>
      </c>
      <c r="U45" s="247"/>
      <c r="V45" s="256"/>
      <c r="W45" s="256"/>
      <c r="X45" s="255"/>
      <c r="Y45" s="255"/>
      <c r="Z45" s="255"/>
      <c r="AA45" s="255">
        <v>1</v>
      </c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19"/>
      <c r="AM45" s="219"/>
      <c r="AN45" s="219"/>
      <c r="AO45" s="219"/>
      <c r="AP45" s="219"/>
      <c r="AQ45" s="219"/>
      <c r="AR45" s="219"/>
      <c r="AS45" s="219"/>
      <c r="AT45" s="220"/>
      <c r="AV45" s="222">
        <f t="shared" si="0"/>
        <v>3</v>
      </c>
      <c r="AW45" s="327">
        <f>AV45+AV46</f>
        <v>4</v>
      </c>
      <c r="AX45" s="324">
        <f>SUM(C45:Y46)+AT45+AT46</f>
        <v>3</v>
      </c>
    </row>
    <row r="46" spans="1:50" ht="16.2" thickBot="1" x14ac:dyDescent="0.35">
      <c r="A46" s="223"/>
      <c r="B46" s="304">
        <v>1459</v>
      </c>
      <c r="C46" s="260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>
        <v>0</v>
      </c>
      <c r="R46" s="227"/>
      <c r="S46" s="227"/>
      <c r="T46" s="257"/>
      <c r="U46" s="250"/>
      <c r="V46" s="258">
        <v>1</v>
      </c>
      <c r="W46" s="258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29"/>
      <c r="AM46" s="229"/>
      <c r="AN46" s="229"/>
      <c r="AO46" s="229"/>
      <c r="AP46" s="229"/>
      <c r="AQ46" s="229"/>
      <c r="AR46" s="229"/>
      <c r="AS46" s="229"/>
      <c r="AT46" s="230"/>
      <c r="AV46" s="232">
        <f t="shared" si="0"/>
        <v>1</v>
      </c>
      <c r="AW46" s="328"/>
      <c r="AX46" s="325"/>
    </row>
    <row r="47" spans="1:50" ht="15.6" x14ac:dyDescent="0.3">
      <c r="A47" s="213" t="s">
        <v>30</v>
      </c>
      <c r="B47" s="303" t="s">
        <v>47</v>
      </c>
      <c r="C47" s="259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>
        <v>0</v>
      </c>
      <c r="O47" s="217">
        <v>0.5</v>
      </c>
      <c r="P47" s="217"/>
      <c r="Q47" s="217"/>
      <c r="R47" s="217"/>
      <c r="S47" s="217"/>
      <c r="T47" s="255"/>
      <c r="U47" s="256">
        <v>0</v>
      </c>
      <c r="V47" s="261"/>
      <c r="W47" s="256"/>
      <c r="X47" s="255"/>
      <c r="Y47" s="255"/>
      <c r="Z47" s="255">
        <v>0.5</v>
      </c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19"/>
      <c r="AM47" s="219"/>
      <c r="AN47" s="219"/>
      <c r="AO47" s="219"/>
      <c r="AP47" s="219"/>
      <c r="AQ47" s="219"/>
      <c r="AR47" s="219"/>
      <c r="AS47" s="219"/>
      <c r="AT47" s="220"/>
      <c r="AV47" s="222">
        <f t="shared" si="0"/>
        <v>1</v>
      </c>
      <c r="AW47" s="327">
        <f>AV47+AV48</f>
        <v>2.5</v>
      </c>
      <c r="AX47" s="324">
        <f>SUM(C47:Y48)+AT47+AT48</f>
        <v>1</v>
      </c>
    </row>
    <row r="48" spans="1:50" ht="16.2" thickBot="1" x14ac:dyDescent="0.35">
      <c r="A48" s="223"/>
      <c r="B48" s="304">
        <v>1445</v>
      </c>
      <c r="C48" s="260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57">
        <v>0.5</v>
      </c>
      <c r="U48" s="258"/>
      <c r="V48" s="262"/>
      <c r="W48" s="258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>
        <v>1</v>
      </c>
      <c r="AK48" s="257"/>
      <c r="AL48" s="229"/>
      <c r="AM48" s="229"/>
      <c r="AN48" s="229"/>
      <c r="AO48" s="229"/>
      <c r="AP48" s="229"/>
      <c r="AQ48" s="229"/>
      <c r="AR48" s="229"/>
      <c r="AS48" s="229"/>
      <c r="AT48" s="230"/>
      <c r="AV48" s="232">
        <f t="shared" si="0"/>
        <v>1.5</v>
      </c>
      <c r="AW48" s="328"/>
      <c r="AX48" s="325"/>
    </row>
    <row r="49" spans="1:50" ht="15.75" customHeight="1" x14ac:dyDescent="0.3">
      <c r="A49" s="213" t="s">
        <v>54</v>
      </c>
      <c r="B49" s="70" t="s">
        <v>237</v>
      </c>
      <c r="C49" s="259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>
        <v>0</v>
      </c>
      <c r="Q49" s="217"/>
      <c r="R49" s="217">
        <v>0</v>
      </c>
      <c r="S49" s="217"/>
      <c r="T49" s="255"/>
      <c r="U49" s="256"/>
      <c r="V49" s="256"/>
      <c r="W49" s="261"/>
      <c r="X49" s="255"/>
      <c r="Y49" s="255"/>
      <c r="Z49" s="255"/>
      <c r="AA49" s="255"/>
      <c r="AB49" s="255"/>
      <c r="AC49" s="255"/>
      <c r="AD49" s="255">
        <v>0.5</v>
      </c>
      <c r="AE49" s="255"/>
      <c r="AF49" s="255"/>
      <c r="AG49" s="255"/>
      <c r="AH49" s="255"/>
      <c r="AI49" s="255"/>
      <c r="AJ49" s="255"/>
      <c r="AK49" s="255"/>
      <c r="AL49" s="219"/>
      <c r="AM49" s="219"/>
      <c r="AN49" s="219"/>
      <c r="AO49" s="219"/>
      <c r="AP49" s="219"/>
      <c r="AQ49" s="219"/>
      <c r="AR49" s="219"/>
      <c r="AS49" s="219"/>
      <c r="AT49" s="220"/>
      <c r="AV49" s="222">
        <f t="shared" si="0"/>
        <v>0.5</v>
      </c>
      <c r="AW49" s="322">
        <f>AV49+AV50</f>
        <v>1.5</v>
      </c>
      <c r="AX49" s="324">
        <f>SUM(C49:Y50)+AT49+AT50</f>
        <v>0</v>
      </c>
    </row>
    <row r="50" spans="1:50" ht="16.5" customHeight="1" thickBot="1" x14ac:dyDescent="0.35">
      <c r="A50" s="223"/>
      <c r="B50" s="304">
        <v>1434</v>
      </c>
      <c r="C50" s="260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>
        <v>0</v>
      </c>
      <c r="O50" s="227">
        <v>0</v>
      </c>
      <c r="P50" s="227"/>
      <c r="Q50" s="227"/>
      <c r="R50" s="227"/>
      <c r="S50" s="227"/>
      <c r="T50" s="257"/>
      <c r="U50" s="258"/>
      <c r="V50" s="258"/>
      <c r="W50" s="262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29"/>
      <c r="AM50" s="229"/>
      <c r="AN50" s="229">
        <v>1</v>
      </c>
      <c r="AO50" s="229"/>
      <c r="AP50" s="229"/>
      <c r="AQ50" s="229"/>
      <c r="AR50" s="229"/>
      <c r="AS50" s="229"/>
      <c r="AT50" s="230"/>
      <c r="AV50" s="232">
        <f t="shared" si="0"/>
        <v>1</v>
      </c>
      <c r="AW50" s="323"/>
      <c r="AX50" s="325"/>
    </row>
    <row r="51" spans="1:50" ht="16.5" customHeight="1" x14ac:dyDescent="0.3">
      <c r="A51" s="213" t="s">
        <v>55</v>
      </c>
      <c r="B51" s="303" t="s">
        <v>199</v>
      </c>
      <c r="C51" s="259"/>
      <c r="D51" s="217"/>
      <c r="E51" s="217"/>
      <c r="F51" s="217"/>
      <c r="G51" s="217"/>
      <c r="H51" s="217"/>
      <c r="I51" s="217"/>
      <c r="J51" s="217"/>
      <c r="K51" s="217">
        <v>0.5</v>
      </c>
      <c r="L51" s="217"/>
      <c r="M51" s="217"/>
      <c r="N51" s="217"/>
      <c r="O51" s="217"/>
      <c r="P51" s="217"/>
      <c r="Q51" s="217"/>
      <c r="R51" s="217"/>
      <c r="S51" s="217">
        <v>0.5</v>
      </c>
      <c r="T51" s="255"/>
      <c r="U51" s="256"/>
      <c r="V51" s="256"/>
      <c r="W51" s="256"/>
      <c r="X51" s="247"/>
      <c r="Y51" s="255"/>
      <c r="Z51" s="255"/>
      <c r="AA51" s="256"/>
      <c r="AB51" s="256"/>
      <c r="AC51" s="256"/>
      <c r="AD51" s="255"/>
      <c r="AE51" s="255"/>
      <c r="AF51" s="255"/>
      <c r="AG51" s="255">
        <v>1</v>
      </c>
      <c r="AH51" s="255"/>
      <c r="AI51" s="255"/>
      <c r="AJ51" s="255"/>
      <c r="AK51" s="255"/>
      <c r="AL51" s="219"/>
      <c r="AM51" s="219"/>
      <c r="AN51" s="219"/>
      <c r="AO51" s="219"/>
      <c r="AP51" s="219"/>
      <c r="AQ51" s="219"/>
      <c r="AR51" s="219"/>
      <c r="AS51" s="219"/>
      <c r="AT51" s="220"/>
      <c r="AV51" s="222">
        <f t="shared" si="0"/>
        <v>2</v>
      </c>
      <c r="AW51" s="322">
        <f>AV51+AV52</f>
        <v>4.5</v>
      </c>
      <c r="AX51" s="324">
        <f>SUM(C51:Y52)+AT51+AT52</f>
        <v>3</v>
      </c>
    </row>
    <row r="52" spans="1:50" ht="16.5" customHeight="1" thickBot="1" x14ac:dyDescent="0.35">
      <c r="A52" s="223"/>
      <c r="B52" s="304">
        <v>1429</v>
      </c>
      <c r="C52" s="260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>
        <v>1</v>
      </c>
      <c r="S52" s="227"/>
      <c r="T52" s="257">
        <v>1</v>
      </c>
      <c r="U52" s="258"/>
      <c r="V52" s="258"/>
      <c r="W52" s="258"/>
      <c r="X52" s="250"/>
      <c r="Y52" s="257"/>
      <c r="Z52" s="257"/>
      <c r="AA52" s="258">
        <v>0.5</v>
      </c>
      <c r="AB52" s="258"/>
      <c r="AC52" s="258"/>
      <c r="AD52" s="257"/>
      <c r="AE52" s="257"/>
      <c r="AF52" s="257"/>
      <c r="AG52" s="257"/>
      <c r="AH52" s="257"/>
      <c r="AI52" s="257"/>
      <c r="AJ52" s="257"/>
      <c r="AK52" s="257"/>
      <c r="AL52" s="229"/>
      <c r="AM52" s="229"/>
      <c r="AN52" s="229"/>
      <c r="AO52" s="229"/>
      <c r="AP52" s="229"/>
      <c r="AQ52" s="229"/>
      <c r="AR52" s="229"/>
      <c r="AS52" s="229"/>
      <c r="AT52" s="230"/>
      <c r="AV52" s="232">
        <f t="shared" si="0"/>
        <v>2.5</v>
      </c>
      <c r="AW52" s="323"/>
      <c r="AX52" s="325"/>
    </row>
    <row r="53" spans="1:50" ht="15.6" x14ac:dyDescent="0.3">
      <c r="A53" s="213" t="s">
        <v>59</v>
      </c>
      <c r="B53" s="70" t="s">
        <v>235</v>
      </c>
      <c r="C53" s="259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>
        <v>1</v>
      </c>
      <c r="R53" s="217">
        <v>1</v>
      </c>
      <c r="S53" s="217">
        <v>1</v>
      </c>
      <c r="T53" s="255"/>
      <c r="U53" s="256"/>
      <c r="V53" s="256"/>
      <c r="W53" s="256"/>
      <c r="X53" s="217"/>
      <c r="Y53" s="247"/>
      <c r="Z53" s="255"/>
      <c r="AA53" s="256"/>
      <c r="AB53" s="256"/>
      <c r="AC53" s="256"/>
      <c r="AD53" s="255"/>
      <c r="AE53" s="255"/>
      <c r="AF53" s="255"/>
      <c r="AG53" s="255"/>
      <c r="AH53" s="255"/>
      <c r="AI53" s="255"/>
      <c r="AJ53" s="255"/>
      <c r="AK53" s="255"/>
      <c r="AL53" s="219"/>
      <c r="AM53" s="219"/>
      <c r="AN53" s="219"/>
      <c r="AO53" s="219"/>
      <c r="AP53" s="219"/>
      <c r="AQ53" s="219"/>
      <c r="AR53" s="219"/>
      <c r="AS53" s="219"/>
      <c r="AT53" s="220"/>
      <c r="AV53" s="222">
        <f t="shared" ref="AV53:AV74" si="1">SUM(C53:AT53)</f>
        <v>3</v>
      </c>
      <c r="AW53" s="322">
        <f>AV53+AV54</f>
        <v>4</v>
      </c>
      <c r="AX53" s="324">
        <f>SUM(C53:Y54)+AT53+AT54</f>
        <v>4</v>
      </c>
    </row>
    <row r="54" spans="1:50" ht="16.2" thickBot="1" x14ac:dyDescent="0.35">
      <c r="A54" s="223"/>
      <c r="B54" s="304">
        <v>1396</v>
      </c>
      <c r="C54" s="260"/>
      <c r="D54" s="227"/>
      <c r="E54" s="227">
        <v>0</v>
      </c>
      <c r="F54" s="227"/>
      <c r="G54" s="227"/>
      <c r="H54" s="227">
        <v>0</v>
      </c>
      <c r="I54" s="227"/>
      <c r="J54" s="227"/>
      <c r="K54" s="227"/>
      <c r="L54" s="227"/>
      <c r="M54" s="227"/>
      <c r="N54" s="227">
        <v>1</v>
      </c>
      <c r="O54" s="227"/>
      <c r="P54" s="227"/>
      <c r="Q54" s="227"/>
      <c r="R54" s="227"/>
      <c r="S54" s="227"/>
      <c r="T54" s="257"/>
      <c r="U54" s="258"/>
      <c r="V54" s="258"/>
      <c r="W54" s="258"/>
      <c r="X54" s="227"/>
      <c r="Y54" s="250"/>
      <c r="Z54" s="257"/>
      <c r="AA54" s="258"/>
      <c r="AB54" s="258"/>
      <c r="AC54" s="258"/>
      <c r="AD54" s="257"/>
      <c r="AE54" s="257"/>
      <c r="AF54" s="257"/>
      <c r="AG54" s="257"/>
      <c r="AH54" s="257"/>
      <c r="AI54" s="257"/>
      <c r="AJ54" s="257"/>
      <c r="AK54" s="257"/>
      <c r="AL54" s="229"/>
      <c r="AM54" s="229"/>
      <c r="AN54" s="229"/>
      <c r="AO54" s="229"/>
      <c r="AP54" s="229"/>
      <c r="AQ54" s="229"/>
      <c r="AR54" s="229"/>
      <c r="AS54" s="229"/>
      <c r="AT54" s="230"/>
      <c r="AV54" s="232">
        <f t="shared" si="1"/>
        <v>1</v>
      </c>
      <c r="AW54" s="323"/>
      <c r="AX54" s="325"/>
    </row>
    <row r="55" spans="1:50" ht="15.6" x14ac:dyDescent="0.3">
      <c r="A55" s="213" t="s">
        <v>68</v>
      </c>
      <c r="B55" s="303" t="s">
        <v>256</v>
      </c>
      <c r="C55" s="259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55">
        <v>0</v>
      </c>
      <c r="U55" s="256"/>
      <c r="V55" s="256"/>
      <c r="W55" s="256"/>
      <c r="X55" s="217"/>
      <c r="Y55" s="217"/>
      <c r="Z55" s="247"/>
      <c r="AA55" s="256"/>
      <c r="AB55" s="256">
        <v>1</v>
      </c>
      <c r="AC55" s="256"/>
      <c r="AD55" s="255"/>
      <c r="AE55" s="255"/>
      <c r="AF55" s="255"/>
      <c r="AG55" s="255"/>
      <c r="AH55" s="255"/>
      <c r="AI55" s="255"/>
      <c r="AJ55" s="255"/>
      <c r="AK55" s="255"/>
      <c r="AL55" s="219"/>
      <c r="AM55" s="219"/>
      <c r="AN55" s="219"/>
      <c r="AO55" s="219"/>
      <c r="AP55" s="219"/>
      <c r="AQ55" s="219"/>
      <c r="AR55" s="219"/>
      <c r="AS55" s="219"/>
      <c r="AT55" s="220"/>
      <c r="AV55" s="222">
        <f t="shared" si="1"/>
        <v>1</v>
      </c>
      <c r="AW55" s="322">
        <f>AV55+AV56</f>
        <v>2.5</v>
      </c>
      <c r="AX55" s="324">
        <f>SUM(C55:Y56)+AT55+AT56</f>
        <v>0.5</v>
      </c>
    </row>
    <row r="56" spans="1:50" ht="16.2" thickBot="1" x14ac:dyDescent="0.35">
      <c r="A56" s="223"/>
      <c r="B56" s="304">
        <v>1392</v>
      </c>
      <c r="C56" s="260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>
        <v>0</v>
      </c>
      <c r="T56" s="257"/>
      <c r="U56" s="258"/>
      <c r="V56" s="258">
        <v>0.5</v>
      </c>
      <c r="W56" s="258"/>
      <c r="X56" s="227"/>
      <c r="Y56" s="227"/>
      <c r="Z56" s="250"/>
      <c r="AA56" s="258"/>
      <c r="AB56" s="258"/>
      <c r="AC56" s="258"/>
      <c r="AD56" s="257"/>
      <c r="AE56" s="257"/>
      <c r="AF56" s="257"/>
      <c r="AG56" s="257"/>
      <c r="AH56" s="257"/>
      <c r="AI56" s="257">
        <v>0</v>
      </c>
      <c r="AJ56" s="257"/>
      <c r="AK56" s="257"/>
      <c r="AL56" s="229"/>
      <c r="AM56" s="229"/>
      <c r="AN56" s="229"/>
      <c r="AO56" s="229">
        <v>1</v>
      </c>
      <c r="AP56" s="229"/>
      <c r="AQ56" s="229"/>
      <c r="AR56" s="229"/>
      <c r="AS56" s="229"/>
      <c r="AT56" s="230"/>
      <c r="AV56" s="232">
        <f t="shared" si="1"/>
        <v>1.5</v>
      </c>
      <c r="AW56" s="323"/>
      <c r="AX56" s="325"/>
    </row>
    <row r="57" spans="1:50" ht="15.6" x14ac:dyDescent="0.3">
      <c r="A57" s="213" t="s">
        <v>69</v>
      </c>
      <c r="B57" s="308" t="s">
        <v>124</v>
      </c>
      <c r="C57" s="259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55">
        <v>0.5</v>
      </c>
      <c r="U57" s="256"/>
      <c r="V57" s="256"/>
      <c r="W57" s="256"/>
      <c r="X57" s="217">
        <v>0.5</v>
      </c>
      <c r="Y57" s="217"/>
      <c r="Z57" s="255"/>
      <c r="AA57" s="247"/>
      <c r="AB57" s="256"/>
      <c r="AC57" s="256"/>
      <c r="AD57" s="255"/>
      <c r="AE57" s="255"/>
      <c r="AF57" s="255"/>
      <c r="AG57" s="255"/>
      <c r="AH57" s="255"/>
      <c r="AI57" s="255">
        <v>1</v>
      </c>
      <c r="AJ57" s="255"/>
      <c r="AK57" s="255"/>
      <c r="AL57" s="219"/>
      <c r="AM57" s="219"/>
      <c r="AN57" s="219"/>
      <c r="AO57" s="219"/>
      <c r="AP57" s="219"/>
      <c r="AQ57" s="219"/>
      <c r="AR57" s="219"/>
      <c r="AS57" s="219"/>
      <c r="AT57" s="220"/>
      <c r="AV57" s="222">
        <f t="shared" si="1"/>
        <v>2</v>
      </c>
      <c r="AW57" s="322">
        <f>AV57+AV58</f>
        <v>2.5</v>
      </c>
      <c r="AX57" s="324">
        <f>SUM(C57:Y58)+AT57+AT58</f>
        <v>1.5</v>
      </c>
    </row>
    <row r="58" spans="1:50" ht="16.2" thickBot="1" x14ac:dyDescent="0.35">
      <c r="A58" s="223"/>
      <c r="B58" s="304">
        <v>1335</v>
      </c>
      <c r="C58" s="260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>
        <v>0.5</v>
      </c>
      <c r="S58" s="227">
        <v>0</v>
      </c>
      <c r="T58" s="257"/>
      <c r="U58" s="258">
        <v>0</v>
      </c>
      <c r="V58" s="258"/>
      <c r="W58" s="258"/>
      <c r="X58" s="227"/>
      <c r="Y58" s="227"/>
      <c r="Z58" s="257"/>
      <c r="AA58" s="250"/>
      <c r="AB58" s="258"/>
      <c r="AC58" s="258"/>
      <c r="AD58" s="257"/>
      <c r="AE58" s="257"/>
      <c r="AF58" s="257"/>
      <c r="AG58" s="257"/>
      <c r="AH58" s="257"/>
      <c r="AI58" s="257"/>
      <c r="AJ58" s="257"/>
      <c r="AK58" s="257"/>
      <c r="AL58" s="229"/>
      <c r="AM58" s="229"/>
      <c r="AN58" s="229"/>
      <c r="AO58" s="229"/>
      <c r="AP58" s="229"/>
      <c r="AQ58" s="229"/>
      <c r="AR58" s="229"/>
      <c r="AS58" s="229"/>
      <c r="AT58" s="230"/>
      <c r="AV58" s="232">
        <f t="shared" si="1"/>
        <v>0.5</v>
      </c>
      <c r="AW58" s="323"/>
      <c r="AX58" s="325"/>
    </row>
    <row r="59" spans="1:50" ht="15.6" x14ac:dyDescent="0.3">
      <c r="A59" s="213" t="s">
        <v>70</v>
      </c>
      <c r="B59" s="303" t="s">
        <v>180</v>
      </c>
      <c r="C59" s="259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55"/>
      <c r="U59" s="256"/>
      <c r="V59" s="256"/>
      <c r="W59" s="256"/>
      <c r="X59" s="217"/>
      <c r="Y59" s="217"/>
      <c r="Z59" s="255"/>
      <c r="AA59" s="256"/>
      <c r="AB59" s="261"/>
      <c r="AC59" s="256"/>
      <c r="AD59" s="255"/>
      <c r="AE59" s="255"/>
      <c r="AF59" s="255"/>
      <c r="AG59" s="255">
        <v>0</v>
      </c>
      <c r="AH59" s="255"/>
      <c r="AI59" s="255"/>
      <c r="AJ59" s="255"/>
      <c r="AK59" s="255"/>
      <c r="AL59" s="219"/>
      <c r="AM59" s="219"/>
      <c r="AN59" s="219">
        <v>1</v>
      </c>
      <c r="AO59" s="219"/>
      <c r="AP59" s="219"/>
      <c r="AQ59" s="219"/>
      <c r="AR59" s="219"/>
      <c r="AS59" s="219">
        <v>0</v>
      </c>
      <c r="AT59" s="220"/>
      <c r="AV59" s="222">
        <f t="shared" si="1"/>
        <v>1</v>
      </c>
      <c r="AW59" s="322">
        <f>AV59+AV60</f>
        <v>1.5</v>
      </c>
      <c r="AX59" s="324">
        <f>SUM(C59:Y60)+AT59+AT60</f>
        <v>0.5</v>
      </c>
    </row>
    <row r="60" spans="1:50" ht="16.2" thickBot="1" x14ac:dyDescent="0.35">
      <c r="A60" s="223"/>
      <c r="B60" s="304">
        <v>1309</v>
      </c>
      <c r="C60" s="260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>
        <v>0.5</v>
      </c>
      <c r="Q60" s="227"/>
      <c r="R60" s="227"/>
      <c r="S60" s="227"/>
      <c r="T60" s="257"/>
      <c r="U60" s="258"/>
      <c r="V60" s="258"/>
      <c r="W60" s="258"/>
      <c r="X60" s="227"/>
      <c r="Y60" s="227"/>
      <c r="Z60" s="257">
        <v>0</v>
      </c>
      <c r="AA60" s="258"/>
      <c r="AB60" s="262"/>
      <c r="AC60" s="258"/>
      <c r="AD60" s="257"/>
      <c r="AE60" s="257"/>
      <c r="AF60" s="257"/>
      <c r="AG60" s="257"/>
      <c r="AH60" s="257"/>
      <c r="AI60" s="257"/>
      <c r="AJ60" s="257">
        <v>0</v>
      </c>
      <c r="AK60" s="257"/>
      <c r="AL60" s="229"/>
      <c r="AM60" s="229"/>
      <c r="AN60" s="229"/>
      <c r="AO60" s="229"/>
      <c r="AP60" s="229"/>
      <c r="AQ60" s="229"/>
      <c r="AR60" s="229"/>
      <c r="AS60" s="229"/>
      <c r="AT60" s="230"/>
      <c r="AV60" s="232">
        <f t="shared" si="1"/>
        <v>0.5</v>
      </c>
      <c r="AW60" s="323"/>
      <c r="AX60" s="326"/>
    </row>
    <row r="61" spans="1:50" ht="15.6" x14ac:dyDescent="0.3">
      <c r="A61" s="213" t="s">
        <v>75</v>
      </c>
      <c r="B61" s="303"/>
      <c r="C61" s="259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55"/>
      <c r="U61" s="256"/>
      <c r="V61" s="256"/>
      <c r="W61" s="256"/>
      <c r="X61" s="217"/>
      <c r="Y61" s="217"/>
      <c r="Z61" s="255"/>
      <c r="AA61" s="256"/>
      <c r="AB61" s="256"/>
      <c r="AC61" s="261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313"/>
      <c r="AV61" s="222">
        <f t="shared" si="1"/>
        <v>0</v>
      </c>
      <c r="AW61" s="322">
        <f>AV61+AV62</f>
        <v>0</v>
      </c>
      <c r="AX61" s="324">
        <f>SUM(C61:Y62)+AT61+AT62</f>
        <v>0</v>
      </c>
    </row>
    <row r="62" spans="1:50" ht="16.2" thickBot="1" x14ac:dyDescent="0.35">
      <c r="A62" s="223"/>
      <c r="B62" s="304"/>
      <c r="C62" s="260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57"/>
      <c r="U62" s="258"/>
      <c r="V62" s="258"/>
      <c r="W62" s="258"/>
      <c r="X62" s="227"/>
      <c r="Y62" s="227"/>
      <c r="Z62" s="257"/>
      <c r="AA62" s="258"/>
      <c r="AB62" s="258"/>
      <c r="AC62" s="262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315"/>
      <c r="AV62" s="232">
        <f t="shared" si="1"/>
        <v>0</v>
      </c>
      <c r="AW62" s="323"/>
      <c r="AX62" s="325"/>
    </row>
    <row r="63" spans="1:50" ht="15.6" x14ac:dyDescent="0.3">
      <c r="A63" s="213" t="s">
        <v>76</v>
      </c>
      <c r="B63" s="303" t="s">
        <v>57</v>
      </c>
      <c r="C63" s="259"/>
      <c r="D63" s="217"/>
      <c r="E63" s="217"/>
      <c r="F63" s="217"/>
      <c r="G63" s="217"/>
      <c r="H63" s="217"/>
      <c r="I63" s="217"/>
      <c r="J63" s="217"/>
      <c r="K63" s="217"/>
      <c r="L63" s="217">
        <v>0</v>
      </c>
      <c r="M63" s="217"/>
      <c r="N63" s="217"/>
      <c r="O63" s="217"/>
      <c r="P63" s="217"/>
      <c r="Q63" s="217"/>
      <c r="R63" s="217"/>
      <c r="S63" s="217"/>
      <c r="T63" s="255"/>
      <c r="U63" s="256"/>
      <c r="V63" s="256"/>
      <c r="W63" s="256"/>
      <c r="X63" s="255"/>
      <c r="Y63" s="255"/>
      <c r="Z63" s="255"/>
      <c r="AA63" s="255"/>
      <c r="AB63" s="255"/>
      <c r="AC63" s="255"/>
      <c r="AD63" s="247"/>
      <c r="AE63" s="255"/>
      <c r="AF63" s="255"/>
      <c r="AG63" s="256">
        <v>0.5</v>
      </c>
      <c r="AH63" s="256"/>
      <c r="AI63" s="256"/>
      <c r="AJ63" s="255"/>
      <c r="AK63" s="255"/>
      <c r="AL63" s="219"/>
      <c r="AM63" s="219"/>
      <c r="AN63" s="219"/>
      <c r="AO63" s="219"/>
      <c r="AP63" s="219"/>
      <c r="AQ63" s="219"/>
      <c r="AR63" s="219"/>
      <c r="AS63" s="219">
        <v>1</v>
      </c>
      <c r="AT63" s="220"/>
      <c r="AV63" s="222">
        <f t="shared" si="1"/>
        <v>1.5</v>
      </c>
      <c r="AW63" s="322">
        <f>AV63+AV64</f>
        <v>3</v>
      </c>
      <c r="AX63" s="324">
        <f>SUM(C63:Y64)+AT63+AT64</f>
        <v>0.5</v>
      </c>
    </row>
    <row r="64" spans="1:50" ht="16.2" thickBot="1" x14ac:dyDescent="0.35">
      <c r="A64" s="223"/>
      <c r="B64" s="304">
        <v>1277</v>
      </c>
      <c r="C64" s="260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57"/>
      <c r="U64" s="258"/>
      <c r="V64" s="258"/>
      <c r="W64" s="258">
        <v>0.5</v>
      </c>
      <c r="X64" s="257"/>
      <c r="Y64" s="257"/>
      <c r="Z64" s="257"/>
      <c r="AA64" s="257"/>
      <c r="AB64" s="257"/>
      <c r="AC64" s="257"/>
      <c r="AD64" s="250"/>
      <c r="AE64" s="257"/>
      <c r="AF64" s="257"/>
      <c r="AG64" s="258"/>
      <c r="AH64" s="258">
        <v>0</v>
      </c>
      <c r="AI64" s="258"/>
      <c r="AJ64" s="257">
        <v>1</v>
      </c>
      <c r="AK64" s="257"/>
      <c r="AL64" s="229"/>
      <c r="AM64" s="229"/>
      <c r="AN64" s="229"/>
      <c r="AO64" s="229"/>
      <c r="AP64" s="229"/>
      <c r="AQ64" s="229"/>
      <c r="AR64" s="229"/>
      <c r="AS64" s="229"/>
      <c r="AT64" s="230"/>
      <c r="AV64" s="232">
        <f t="shared" si="1"/>
        <v>1.5</v>
      </c>
      <c r="AW64" s="323"/>
      <c r="AX64" s="325"/>
    </row>
    <row r="65" spans="1:50" ht="15.6" x14ac:dyDescent="0.3">
      <c r="A65" s="213" t="s">
        <v>77</v>
      </c>
      <c r="B65" s="303" t="s">
        <v>48</v>
      </c>
      <c r="C65" s="259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55"/>
      <c r="U65" s="256"/>
      <c r="V65" s="256"/>
      <c r="W65" s="256"/>
      <c r="X65" s="255"/>
      <c r="Y65" s="255"/>
      <c r="Z65" s="255"/>
      <c r="AA65" s="255"/>
      <c r="AB65" s="255"/>
      <c r="AC65" s="255"/>
      <c r="AD65" s="217"/>
      <c r="AE65" s="247"/>
      <c r="AF65" s="255"/>
      <c r="AG65" s="256"/>
      <c r="AH65" s="256"/>
      <c r="AI65" s="256">
        <v>0</v>
      </c>
      <c r="AJ65" s="255"/>
      <c r="AK65" s="255">
        <v>1</v>
      </c>
      <c r="AL65" s="219"/>
      <c r="AM65" s="219"/>
      <c r="AN65" s="219"/>
      <c r="AO65" s="219"/>
      <c r="AP65" s="219">
        <v>1</v>
      </c>
      <c r="AQ65" s="219"/>
      <c r="AR65" s="219"/>
      <c r="AS65" s="219"/>
      <c r="AT65" s="220"/>
      <c r="AV65" s="222">
        <f t="shared" si="1"/>
        <v>2</v>
      </c>
      <c r="AW65" s="322">
        <f>AV65+AV66</f>
        <v>4</v>
      </c>
      <c r="AX65" s="324">
        <f>SUM(C65:Y66)+AT65+AT66</f>
        <v>0</v>
      </c>
    </row>
    <row r="66" spans="1:50" ht="16.2" thickBot="1" x14ac:dyDescent="0.35">
      <c r="A66" s="223"/>
      <c r="B66" s="304">
        <v>1241</v>
      </c>
      <c r="C66" s="260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57"/>
      <c r="U66" s="258"/>
      <c r="V66" s="258"/>
      <c r="W66" s="258"/>
      <c r="X66" s="257"/>
      <c r="Y66" s="257"/>
      <c r="Z66" s="257"/>
      <c r="AA66" s="257"/>
      <c r="AB66" s="257"/>
      <c r="AC66" s="257"/>
      <c r="AD66" s="227"/>
      <c r="AE66" s="250"/>
      <c r="AF66" s="257">
        <v>0</v>
      </c>
      <c r="AG66" s="258"/>
      <c r="AH66" s="258"/>
      <c r="AI66" s="258"/>
      <c r="AJ66" s="257"/>
      <c r="AK66" s="257"/>
      <c r="AL66" s="229"/>
      <c r="AM66" s="229"/>
      <c r="AN66" s="229"/>
      <c r="AO66" s="229"/>
      <c r="AP66" s="229"/>
      <c r="AQ66" s="229">
        <v>1</v>
      </c>
      <c r="AR66" s="229"/>
      <c r="AS66" s="229">
        <v>1</v>
      </c>
      <c r="AT66" s="230"/>
      <c r="AV66" s="232">
        <f t="shared" si="1"/>
        <v>2</v>
      </c>
      <c r="AW66" s="323"/>
      <c r="AX66" s="325"/>
    </row>
    <row r="67" spans="1:50" ht="15.6" x14ac:dyDescent="0.3">
      <c r="A67" s="213" t="s">
        <v>181</v>
      </c>
      <c r="B67" s="308" t="s">
        <v>271</v>
      </c>
      <c r="C67" s="259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>
        <v>0</v>
      </c>
      <c r="S67" s="217"/>
      <c r="T67" s="255"/>
      <c r="U67" s="256"/>
      <c r="V67" s="256"/>
      <c r="W67" s="256"/>
      <c r="X67" s="255"/>
      <c r="Y67" s="255"/>
      <c r="Z67" s="255"/>
      <c r="AA67" s="255"/>
      <c r="AB67" s="255"/>
      <c r="AC67" s="255"/>
      <c r="AD67" s="217"/>
      <c r="AE67" s="217">
        <v>1</v>
      </c>
      <c r="AF67" s="247"/>
      <c r="AG67" s="256"/>
      <c r="AH67" s="256">
        <v>1</v>
      </c>
      <c r="AI67" s="256"/>
      <c r="AJ67" s="255"/>
      <c r="AK67" s="255"/>
      <c r="AL67" s="219"/>
      <c r="AM67" s="219"/>
      <c r="AN67" s="219"/>
      <c r="AO67" s="219"/>
      <c r="AP67" s="219"/>
      <c r="AQ67" s="219"/>
      <c r="AR67" s="219"/>
      <c r="AS67" s="219"/>
      <c r="AT67" s="220"/>
      <c r="AV67" s="222">
        <f t="shared" si="1"/>
        <v>2</v>
      </c>
      <c r="AW67" s="322">
        <f>AV67+AV68</f>
        <v>4</v>
      </c>
      <c r="AX67" s="324">
        <f>SUM(C67:Y68)+AT67+AT68</f>
        <v>1</v>
      </c>
    </row>
    <row r="68" spans="1:50" ht="16.2" thickBot="1" x14ac:dyDescent="0.35">
      <c r="A68" s="223"/>
      <c r="B68" s="304">
        <v>1240</v>
      </c>
      <c r="C68" s="260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>
        <v>0</v>
      </c>
      <c r="P68" s="227"/>
      <c r="Q68" s="227">
        <v>1</v>
      </c>
      <c r="R68" s="227"/>
      <c r="S68" s="227"/>
      <c r="T68" s="257"/>
      <c r="U68" s="258"/>
      <c r="V68" s="258"/>
      <c r="W68" s="258"/>
      <c r="X68" s="257"/>
      <c r="Y68" s="257"/>
      <c r="Z68" s="257"/>
      <c r="AA68" s="257"/>
      <c r="AB68" s="257"/>
      <c r="AC68" s="257"/>
      <c r="AD68" s="227"/>
      <c r="AE68" s="227"/>
      <c r="AF68" s="250"/>
      <c r="AG68" s="258"/>
      <c r="AH68" s="258"/>
      <c r="AI68" s="258"/>
      <c r="AJ68" s="257"/>
      <c r="AK68" s="257"/>
      <c r="AL68" s="229"/>
      <c r="AM68" s="229"/>
      <c r="AN68" s="229"/>
      <c r="AO68" s="229"/>
      <c r="AP68" s="229">
        <v>1</v>
      </c>
      <c r="AQ68" s="229"/>
      <c r="AR68" s="229"/>
      <c r="AS68" s="229"/>
      <c r="AT68" s="230"/>
      <c r="AV68" s="232">
        <f t="shared" si="1"/>
        <v>2</v>
      </c>
      <c r="AW68" s="323"/>
      <c r="AX68" s="326"/>
    </row>
    <row r="69" spans="1:50" ht="15.6" x14ac:dyDescent="0.3">
      <c r="A69" s="213" t="s">
        <v>83</v>
      </c>
      <c r="B69" s="303" t="s">
        <v>268</v>
      </c>
      <c r="C69" s="259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>
        <v>1</v>
      </c>
      <c r="O69" s="217"/>
      <c r="P69" s="217"/>
      <c r="Q69" s="217"/>
      <c r="R69" s="217"/>
      <c r="S69" s="217"/>
      <c r="T69" s="255"/>
      <c r="U69" s="256"/>
      <c r="V69" s="256"/>
      <c r="W69" s="256"/>
      <c r="X69" s="255"/>
      <c r="Y69" s="255"/>
      <c r="Z69" s="255"/>
      <c r="AA69" s="255"/>
      <c r="AB69" s="255"/>
      <c r="AC69" s="255"/>
      <c r="AD69" s="217"/>
      <c r="AE69" s="217"/>
      <c r="AF69" s="255"/>
      <c r="AG69" s="247"/>
      <c r="AH69" s="256"/>
      <c r="AI69" s="256"/>
      <c r="AJ69" s="255"/>
      <c r="AK69" s="255"/>
      <c r="AL69" s="219"/>
      <c r="AM69" s="219"/>
      <c r="AN69" s="219"/>
      <c r="AO69" s="219"/>
      <c r="AP69" s="219"/>
      <c r="AQ69" s="219"/>
      <c r="AR69" s="219"/>
      <c r="AS69" s="219">
        <v>1</v>
      </c>
      <c r="AT69" s="220"/>
      <c r="AV69" s="222">
        <f t="shared" si="1"/>
        <v>2</v>
      </c>
      <c r="AW69" s="322">
        <f>AV69+AV70</f>
        <v>3.5</v>
      </c>
      <c r="AX69" s="324">
        <f>SUM(C69:Y70)+AT69+AT70</f>
        <v>1</v>
      </c>
    </row>
    <row r="70" spans="1:50" ht="16.2" thickBot="1" x14ac:dyDescent="0.35">
      <c r="A70" s="223"/>
      <c r="B70" s="309">
        <v>1211</v>
      </c>
      <c r="C70" s="260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57"/>
      <c r="U70" s="258"/>
      <c r="V70" s="258"/>
      <c r="W70" s="258"/>
      <c r="X70" s="257">
        <v>0</v>
      </c>
      <c r="Y70" s="257"/>
      <c r="Z70" s="257"/>
      <c r="AA70" s="257"/>
      <c r="AB70" s="257">
        <v>1</v>
      </c>
      <c r="AC70" s="257"/>
      <c r="AD70" s="227">
        <v>0.5</v>
      </c>
      <c r="AE70" s="227"/>
      <c r="AF70" s="257"/>
      <c r="AG70" s="250"/>
      <c r="AH70" s="258"/>
      <c r="AI70" s="258"/>
      <c r="AJ70" s="257"/>
      <c r="AK70" s="257"/>
      <c r="AL70" s="229"/>
      <c r="AM70" s="229"/>
      <c r="AN70" s="229"/>
      <c r="AO70" s="229"/>
      <c r="AP70" s="229"/>
      <c r="AQ70" s="229"/>
      <c r="AR70" s="229"/>
      <c r="AS70" s="229"/>
      <c r="AT70" s="230"/>
      <c r="AV70" s="232">
        <f t="shared" si="1"/>
        <v>1.5</v>
      </c>
      <c r="AW70" s="323"/>
      <c r="AX70" s="325"/>
    </row>
    <row r="71" spans="1:50" ht="15.6" x14ac:dyDescent="0.3">
      <c r="A71" s="213" t="s">
        <v>85</v>
      </c>
      <c r="B71" s="303" t="s">
        <v>292</v>
      </c>
      <c r="C71" s="259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55"/>
      <c r="U71" s="256"/>
      <c r="V71" s="256"/>
      <c r="W71" s="256"/>
      <c r="X71" s="255"/>
      <c r="Y71" s="255"/>
      <c r="Z71" s="255"/>
      <c r="AA71" s="255"/>
      <c r="AB71" s="255"/>
      <c r="AC71" s="255"/>
      <c r="AD71" s="217">
        <v>1</v>
      </c>
      <c r="AE71" s="217"/>
      <c r="AF71" s="255"/>
      <c r="AG71" s="256"/>
      <c r="AH71" s="261"/>
      <c r="AI71" s="256">
        <v>1</v>
      </c>
      <c r="AJ71" s="255"/>
      <c r="AK71" s="255"/>
      <c r="AL71" s="219"/>
      <c r="AM71" s="219"/>
      <c r="AN71" s="219"/>
      <c r="AO71" s="219"/>
      <c r="AP71" s="219"/>
      <c r="AQ71" s="219"/>
      <c r="AR71" s="219"/>
      <c r="AS71" s="219"/>
      <c r="AT71" s="220"/>
      <c r="AV71" s="222">
        <f t="shared" si="1"/>
        <v>2</v>
      </c>
      <c r="AW71" s="322">
        <f>AV71+AV72</f>
        <v>3</v>
      </c>
      <c r="AX71" s="324">
        <f>SUM(C71:Y72)+AT71+AT72</f>
        <v>0</v>
      </c>
    </row>
    <row r="72" spans="1:50" ht="16.2" thickBot="1" x14ac:dyDescent="0.35">
      <c r="A72" s="223"/>
      <c r="B72" s="309">
        <v>1171</v>
      </c>
      <c r="C72" s="260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57"/>
      <c r="U72" s="258"/>
      <c r="V72" s="258"/>
      <c r="W72" s="258"/>
      <c r="X72" s="257"/>
      <c r="Y72" s="257"/>
      <c r="Z72" s="257"/>
      <c r="AA72" s="257"/>
      <c r="AB72" s="257"/>
      <c r="AC72" s="257"/>
      <c r="AD72" s="227"/>
      <c r="AE72" s="227"/>
      <c r="AF72" s="257">
        <v>0</v>
      </c>
      <c r="AG72" s="258"/>
      <c r="AH72" s="262"/>
      <c r="AI72" s="258"/>
      <c r="AJ72" s="257"/>
      <c r="AK72" s="257"/>
      <c r="AL72" s="229"/>
      <c r="AM72" s="229"/>
      <c r="AN72" s="229"/>
      <c r="AO72" s="229"/>
      <c r="AP72" s="229"/>
      <c r="AQ72" s="229"/>
      <c r="AR72" s="229">
        <v>1</v>
      </c>
      <c r="AS72" s="229"/>
      <c r="AT72" s="230"/>
      <c r="AV72" s="232">
        <f t="shared" si="1"/>
        <v>1</v>
      </c>
      <c r="AW72" s="323"/>
      <c r="AX72" s="326"/>
    </row>
    <row r="73" spans="1:50" ht="15.6" x14ac:dyDescent="0.3">
      <c r="A73" s="213" t="s">
        <v>87</v>
      </c>
      <c r="B73" s="308" t="s">
        <v>239</v>
      </c>
      <c r="C73" s="259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>
        <v>0</v>
      </c>
      <c r="R73" s="217"/>
      <c r="S73" s="217"/>
      <c r="T73" s="255"/>
      <c r="U73" s="256"/>
      <c r="V73" s="256"/>
      <c r="W73" s="256"/>
      <c r="X73" s="255"/>
      <c r="Y73" s="255"/>
      <c r="Z73" s="255">
        <v>1</v>
      </c>
      <c r="AA73" s="255"/>
      <c r="AB73" s="255"/>
      <c r="AC73" s="255"/>
      <c r="AD73" s="217"/>
      <c r="AE73" s="217"/>
      <c r="AF73" s="255"/>
      <c r="AG73" s="256"/>
      <c r="AH73" s="256"/>
      <c r="AI73" s="261"/>
      <c r="AJ73" s="255"/>
      <c r="AK73" s="255"/>
      <c r="AL73" s="219"/>
      <c r="AM73" s="219"/>
      <c r="AN73" s="219">
        <v>1</v>
      </c>
      <c r="AO73" s="219"/>
      <c r="AP73" s="219"/>
      <c r="AQ73" s="219"/>
      <c r="AR73" s="219"/>
      <c r="AS73" s="219"/>
      <c r="AT73" s="220"/>
      <c r="AV73" s="222">
        <f t="shared" si="1"/>
        <v>2</v>
      </c>
      <c r="AW73" s="322">
        <f>AV73+AV74</f>
        <v>3</v>
      </c>
      <c r="AX73" s="324">
        <f>SUM(C73:Y74)+AT73+AT74</f>
        <v>0</v>
      </c>
    </row>
    <row r="74" spans="1:50" ht="16.2" thickBot="1" x14ac:dyDescent="0.35">
      <c r="A74" s="223"/>
      <c r="B74" s="309">
        <v>1171</v>
      </c>
      <c r="C74" s="260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57"/>
      <c r="U74" s="258"/>
      <c r="V74" s="258"/>
      <c r="W74" s="258"/>
      <c r="X74" s="257"/>
      <c r="Y74" s="257"/>
      <c r="Z74" s="257"/>
      <c r="AA74" s="257">
        <v>0</v>
      </c>
      <c r="AB74" s="257"/>
      <c r="AC74" s="257"/>
      <c r="AD74" s="227"/>
      <c r="AE74" s="227">
        <v>1</v>
      </c>
      <c r="AF74" s="257"/>
      <c r="AG74" s="258"/>
      <c r="AH74" s="258">
        <v>0</v>
      </c>
      <c r="AI74" s="262"/>
      <c r="AJ74" s="257"/>
      <c r="AK74" s="257"/>
      <c r="AL74" s="229"/>
      <c r="AM74" s="229"/>
      <c r="AN74" s="229"/>
      <c r="AO74" s="229"/>
      <c r="AP74" s="229"/>
      <c r="AQ74" s="229"/>
      <c r="AR74" s="229"/>
      <c r="AS74" s="229"/>
      <c r="AT74" s="230"/>
      <c r="AV74" s="232">
        <f t="shared" si="1"/>
        <v>1</v>
      </c>
      <c r="AW74" s="323"/>
      <c r="AX74" s="326"/>
    </row>
    <row r="75" spans="1:50" ht="15.6" x14ac:dyDescent="0.3">
      <c r="A75" s="213" t="s">
        <v>90</v>
      </c>
      <c r="B75" s="308" t="s">
        <v>349</v>
      </c>
      <c r="C75" s="259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55"/>
      <c r="U75" s="256"/>
      <c r="V75" s="256">
        <v>0</v>
      </c>
      <c r="W75" s="256"/>
      <c r="X75" s="255"/>
      <c r="Y75" s="255"/>
      <c r="Z75" s="217"/>
      <c r="AA75" s="255"/>
      <c r="AB75" s="255"/>
      <c r="AC75" s="255">
        <v>1</v>
      </c>
      <c r="AD75" s="255">
        <v>0</v>
      </c>
      <c r="AE75" s="255"/>
      <c r="AF75" s="255"/>
      <c r="AG75" s="255"/>
      <c r="AH75" s="255"/>
      <c r="AI75" s="255"/>
      <c r="AJ75" s="261"/>
      <c r="AK75" s="256"/>
      <c r="AL75" s="219">
        <v>0</v>
      </c>
      <c r="AM75" s="219"/>
      <c r="AN75" s="219"/>
      <c r="AO75" s="219"/>
      <c r="AP75" s="219"/>
      <c r="AQ75" s="219"/>
      <c r="AR75" s="219"/>
      <c r="AS75" s="219"/>
      <c r="AT75" s="220"/>
      <c r="AV75" s="222">
        <f t="shared" ref="AV75:AV94" si="2">SUM(C75:AT75)</f>
        <v>1</v>
      </c>
      <c r="AW75" s="322">
        <f>AV75+AV76</f>
        <v>2</v>
      </c>
      <c r="AX75" s="324">
        <f>SUM(C75:Y76)+AT75+AT76</f>
        <v>0</v>
      </c>
    </row>
    <row r="76" spans="1:50" ht="16.2" thickBot="1" x14ac:dyDescent="0.35">
      <c r="A76" s="223"/>
      <c r="B76" s="309">
        <v>1156</v>
      </c>
      <c r="C76" s="260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57"/>
      <c r="U76" s="258"/>
      <c r="V76" s="258"/>
      <c r="W76" s="258"/>
      <c r="X76" s="257"/>
      <c r="Y76" s="257"/>
      <c r="Z76" s="227"/>
      <c r="AA76" s="257"/>
      <c r="AB76" s="257"/>
      <c r="AC76" s="257"/>
      <c r="AD76" s="257"/>
      <c r="AE76" s="257"/>
      <c r="AF76" s="257"/>
      <c r="AG76" s="257"/>
      <c r="AH76" s="257"/>
      <c r="AI76" s="257"/>
      <c r="AJ76" s="262"/>
      <c r="AK76" s="258"/>
      <c r="AL76" s="229">
        <v>0</v>
      </c>
      <c r="AM76" s="229"/>
      <c r="AN76" s="229"/>
      <c r="AO76" s="229"/>
      <c r="AP76" s="229"/>
      <c r="AQ76" s="229"/>
      <c r="AR76" s="229">
        <v>1</v>
      </c>
      <c r="AS76" s="229"/>
      <c r="AT76" s="230"/>
      <c r="AV76" s="232">
        <f t="shared" si="2"/>
        <v>1</v>
      </c>
      <c r="AW76" s="323"/>
      <c r="AX76" s="325"/>
    </row>
    <row r="77" spans="1:50" ht="15.6" x14ac:dyDescent="0.3">
      <c r="A77" s="213" t="s">
        <v>108</v>
      </c>
      <c r="B77" s="308" t="s">
        <v>342</v>
      </c>
      <c r="C77" s="259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>
        <v>0</v>
      </c>
      <c r="Q77" s="217"/>
      <c r="R77" s="217"/>
      <c r="S77" s="217"/>
      <c r="T77" s="255"/>
      <c r="U77" s="256"/>
      <c r="V77" s="256"/>
      <c r="W77" s="256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6"/>
      <c r="AK77" s="261"/>
      <c r="AL77" s="219"/>
      <c r="AM77" s="219">
        <v>1</v>
      </c>
      <c r="AN77" s="219"/>
      <c r="AO77" s="219">
        <v>0</v>
      </c>
      <c r="AP77" s="219"/>
      <c r="AQ77" s="219"/>
      <c r="AR77" s="219"/>
      <c r="AS77" s="219"/>
      <c r="AT77" s="220"/>
      <c r="AV77" s="222">
        <f t="shared" si="2"/>
        <v>1</v>
      </c>
      <c r="AW77" s="322">
        <f>AV77+AV78</f>
        <v>1</v>
      </c>
      <c r="AX77" s="324">
        <f>SUM(C77:Y78)+AT77+AT78</f>
        <v>0</v>
      </c>
    </row>
    <row r="78" spans="1:50" ht="16.2" thickBot="1" x14ac:dyDescent="0.35">
      <c r="A78" s="223"/>
      <c r="B78" s="309">
        <v>1120</v>
      </c>
      <c r="C78" s="260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57"/>
      <c r="U78" s="258"/>
      <c r="V78" s="258"/>
      <c r="W78" s="258"/>
      <c r="X78" s="257"/>
      <c r="Y78" s="257"/>
      <c r="Z78" s="257"/>
      <c r="AA78" s="257"/>
      <c r="AB78" s="257"/>
      <c r="AC78" s="257"/>
      <c r="AD78" s="257"/>
      <c r="AE78" s="257">
        <v>0</v>
      </c>
      <c r="AF78" s="257"/>
      <c r="AG78" s="257"/>
      <c r="AH78" s="257"/>
      <c r="AI78" s="257"/>
      <c r="AJ78" s="258"/>
      <c r="AK78" s="262"/>
      <c r="AL78" s="229"/>
      <c r="AM78" s="229"/>
      <c r="AN78" s="229"/>
      <c r="AO78" s="229"/>
      <c r="AP78" s="229"/>
      <c r="AQ78" s="229"/>
      <c r="AR78" s="229"/>
      <c r="AS78" s="229">
        <v>0</v>
      </c>
      <c r="AT78" s="230"/>
      <c r="AV78" s="232">
        <f t="shared" si="2"/>
        <v>0</v>
      </c>
      <c r="AW78" s="323"/>
      <c r="AX78" s="325"/>
    </row>
    <row r="79" spans="1:50" ht="15.6" x14ac:dyDescent="0.3">
      <c r="A79" s="213" t="s">
        <v>109</v>
      </c>
      <c r="B79" s="303" t="s">
        <v>344</v>
      </c>
      <c r="C79" s="259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55"/>
      <c r="U79" s="256"/>
      <c r="V79" s="256"/>
      <c r="W79" s="256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>
        <v>1</v>
      </c>
      <c r="AK79" s="255"/>
      <c r="AL79" s="261"/>
      <c r="AM79" s="219"/>
      <c r="AN79" s="219"/>
      <c r="AO79" s="219">
        <v>1</v>
      </c>
      <c r="AP79" s="219"/>
      <c r="AQ79" s="219"/>
      <c r="AR79" s="219"/>
      <c r="AS79" s="219"/>
      <c r="AT79" s="220"/>
      <c r="AV79" s="222">
        <f t="shared" si="2"/>
        <v>2</v>
      </c>
      <c r="AW79" s="322">
        <f>AV79+AV80</f>
        <v>3</v>
      </c>
      <c r="AX79" s="324">
        <f>SUM(C79:Y80)+AT79+AT80</f>
        <v>0</v>
      </c>
    </row>
    <row r="80" spans="1:50" ht="16.2" thickBot="1" x14ac:dyDescent="0.35">
      <c r="A80" s="223"/>
      <c r="B80" s="309">
        <v>0</v>
      </c>
      <c r="C80" s="260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>
        <v>0</v>
      </c>
      <c r="P80" s="227"/>
      <c r="Q80" s="227"/>
      <c r="R80" s="227"/>
      <c r="S80" s="227"/>
      <c r="T80" s="257"/>
      <c r="U80" s="258"/>
      <c r="V80" s="258"/>
      <c r="W80" s="258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>
        <v>1</v>
      </c>
      <c r="AK80" s="257"/>
      <c r="AL80" s="262"/>
      <c r="AM80" s="229"/>
      <c r="AN80" s="229"/>
      <c r="AO80" s="229"/>
      <c r="AP80" s="229"/>
      <c r="AQ80" s="229"/>
      <c r="AR80" s="229"/>
      <c r="AS80" s="229"/>
      <c r="AT80" s="230"/>
      <c r="AV80" s="232">
        <f t="shared" si="2"/>
        <v>1</v>
      </c>
      <c r="AW80" s="323"/>
      <c r="AX80" s="326"/>
    </row>
    <row r="81" spans="1:50" ht="15.6" x14ac:dyDescent="0.3">
      <c r="A81" s="213" t="s">
        <v>110</v>
      </c>
      <c r="B81" s="303" t="s">
        <v>380</v>
      </c>
      <c r="C81" s="259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55"/>
      <c r="U81" s="256"/>
      <c r="V81" s="256"/>
      <c r="W81" s="256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19"/>
      <c r="AM81" s="261"/>
      <c r="AN81" s="219"/>
      <c r="AO81" s="219"/>
      <c r="AP81" s="219"/>
      <c r="AQ81" s="219">
        <v>0</v>
      </c>
      <c r="AR81" s="219"/>
      <c r="AS81" s="219"/>
      <c r="AT81" s="220"/>
      <c r="AV81" s="222">
        <f t="shared" si="2"/>
        <v>0</v>
      </c>
      <c r="AW81" s="322">
        <f>AV81+AV82</f>
        <v>0</v>
      </c>
      <c r="AX81" s="324">
        <f>SUM(C81:Y82)+AT81+AT82</f>
        <v>0</v>
      </c>
    </row>
    <row r="82" spans="1:50" ht="16.2" thickBot="1" x14ac:dyDescent="0.35">
      <c r="A82" s="223"/>
      <c r="B82" s="309">
        <v>0</v>
      </c>
      <c r="C82" s="260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57"/>
      <c r="U82" s="258"/>
      <c r="V82" s="258"/>
      <c r="W82" s="258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>
        <v>0</v>
      </c>
      <c r="AL82" s="229"/>
      <c r="AM82" s="262"/>
      <c r="AN82" s="229"/>
      <c r="AO82" s="229">
        <v>0</v>
      </c>
      <c r="AP82" s="229"/>
      <c r="AQ82" s="229"/>
      <c r="AR82" s="229"/>
      <c r="AS82" s="229"/>
      <c r="AT82" s="230"/>
      <c r="AV82" s="232">
        <f t="shared" si="2"/>
        <v>0</v>
      </c>
      <c r="AW82" s="323"/>
      <c r="AX82" s="325"/>
    </row>
    <row r="83" spans="1:50" ht="15.6" x14ac:dyDescent="0.3">
      <c r="A83" s="213" t="s">
        <v>111</v>
      </c>
      <c r="B83" s="308" t="s">
        <v>350</v>
      </c>
      <c r="C83" s="259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55"/>
      <c r="U83" s="256"/>
      <c r="V83" s="256"/>
      <c r="W83" s="256">
        <v>0</v>
      </c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19"/>
      <c r="AM83" s="219"/>
      <c r="AN83" s="261"/>
      <c r="AO83" s="219"/>
      <c r="AP83" s="219">
        <v>0</v>
      </c>
      <c r="AQ83" s="219"/>
      <c r="AR83" s="219"/>
      <c r="AS83" s="219"/>
      <c r="AT83" s="220"/>
      <c r="AV83" s="222">
        <f t="shared" si="2"/>
        <v>0</v>
      </c>
      <c r="AW83" s="322">
        <f>AV83+AV84</f>
        <v>0</v>
      </c>
      <c r="AX83" s="324">
        <f>SUM(C83:Y84)+AT83+AT84</f>
        <v>0</v>
      </c>
    </row>
    <row r="84" spans="1:50" ht="16.2" thickBot="1" x14ac:dyDescent="0.35">
      <c r="A84" s="223"/>
      <c r="B84" s="309">
        <v>0</v>
      </c>
      <c r="C84" s="260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57"/>
      <c r="U84" s="258"/>
      <c r="V84" s="258"/>
      <c r="W84" s="258"/>
      <c r="X84" s="257"/>
      <c r="Y84" s="257"/>
      <c r="Z84" s="257"/>
      <c r="AA84" s="257"/>
      <c r="AB84" s="257">
        <v>0</v>
      </c>
      <c r="AC84" s="257"/>
      <c r="AD84" s="257"/>
      <c r="AE84" s="257"/>
      <c r="AF84" s="257"/>
      <c r="AG84" s="257"/>
      <c r="AH84" s="257"/>
      <c r="AI84" s="257">
        <v>0</v>
      </c>
      <c r="AJ84" s="257"/>
      <c r="AK84" s="257"/>
      <c r="AL84" s="229"/>
      <c r="AM84" s="229"/>
      <c r="AN84" s="262"/>
      <c r="AO84" s="229"/>
      <c r="AP84" s="229"/>
      <c r="AQ84" s="229"/>
      <c r="AR84" s="229">
        <v>0</v>
      </c>
      <c r="AS84" s="229"/>
      <c r="AT84" s="230"/>
      <c r="AV84" s="232">
        <f t="shared" si="2"/>
        <v>0</v>
      </c>
      <c r="AW84" s="323"/>
      <c r="AX84" s="325"/>
    </row>
    <row r="85" spans="1:50" ht="15.6" x14ac:dyDescent="0.3">
      <c r="A85" s="213" t="s">
        <v>112</v>
      </c>
      <c r="B85" s="308" t="s">
        <v>379</v>
      </c>
      <c r="C85" s="259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55"/>
      <c r="U85" s="256"/>
      <c r="V85" s="256"/>
      <c r="W85" s="256"/>
      <c r="X85" s="255"/>
      <c r="Y85" s="255"/>
      <c r="Z85" s="255">
        <v>0</v>
      </c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19"/>
      <c r="AM85" s="219">
        <v>1</v>
      </c>
      <c r="AN85" s="219"/>
      <c r="AO85" s="261"/>
      <c r="AP85" s="219"/>
      <c r="AQ85" s="219"/>
      <c r="AR85" s="219">
        <v>1</v>
      </c>
      <c r="AS85" s="219"/>
      <c r="AT85" s="219"/>
      <c r="AV85" s="222">
        <f t="shared" si="2"/>
        <v>2</v>
      </c>
      <c r="AW85" s="322">
        <f>AV85+AV86</f>
        <v>3</v>
      </c>
      <c r="AX85" s="324">
        <f>SUM(C85:Y86)+AT85+AT86</f>
        <v>0</v>
      </c>
    </row>
    <row r="86" spans="1:50" ht="16.2" thickBot="1" x14ac:dyDescent="0.35">
      <c r="A86" s="223"/>
      <c r="B86" s="309">
        <v>0</v>
      </c>
      <c r="C86" s="260"/>
      <c r="D86" s="227"/>
      <c r="E86" s="227"/>
      <c r="F86" s="227"/>
      <c r="G86" s="227"/>
      <c r="H86" s="227"/>
      <c r="I86" s="227"/>
      <c r="J86" s="227"/>
      <c r="K86" s="227"/>
      <c r="L86" s="227">
        <v>0</v>
      </c>
      <c r="M86" s="227"/>
      <c r="N86" s="227"/>
      <c r="O86" s="227"/>
      <c r="P86" s="227"/>
      <c r="Q86" s="227"/>
      <c r="R86" s="227"/>
      <c r="S86" s="227"/>
      <c r="T86" s="257"/>
      <c r="U86" s="258"/>
      <c r="V86" s="258"/>
      <c r="W86" s="258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>
        <v>1</v>
      </c>
      <c r="AL86" s="229">
        <v>0</v>
      </c>
      <c r="AM86" s="229"/>
      <c r="AN86" s="229"/>
      <c r="AO86" s="262"/>
      <c r="AP86" s="229"/>
      <c r="AQ86" s="229"/>
      <c r="AR86" s="229"/>
      <c r="AS86" s="229"/>
      <c r="AT86" s="229"/>
      <c r="AV86" s="232">
        <f t="shared" si="2"/>
        <v>1</v>
      </c>
      <c r="AW86" s="323"/>
      <c r="AX86" s="325"/>
    </row>
    <row r="87" spans="1:50" ht="15.6" x14ac:dyDescent="0.3">
      <c r="A87" s="213" t="s">
        <v>113</v>
      </c>
      <c r="B87" s="308" t="s">
        <v>260</v>
      </c>
      <c r="C87" s="259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55"/>
      <c r="U87" s="256"/>
      <c r="V87" s="256"/>
      <c r="W87" s="256"/>
      <c r="X87" s="255"/>
      <c r="Y87" s="255"/>
      <c r="Z87" s="255"/>
      <c r="AA87" s="255"/>
      <c r="AB87" s="255"/>
      <c r="AC87" s="255"/>
      <c r="AD87" s="255"/>
      <c r="AE87" s="255"/>
      <c r="AF87" s="255">
        <v>0</v>
      </c>
      <c r="AG87" s="255"/>
      <c r="AH87" s="255"/>
      <c r="AI87" s="255"/>
      <c r="AJ87" s="255"/>
      <c r="AK87" s="255"/>
      <c r="AL87" s="219"/>
      <c r="AM87" s="219"/>
      <c r="AN87" s="219"/>
      <c r="AO87" s="219"/>
      <c r="AP87" s="261"/>
      <c r="AQ87" s="219">
        <v>1</v>
      </c>
      <c r="AR87" s="219"/>
      <c r="AS87" s="219"/>
      <c r="AT87" s="219"/>
      <c r="AV87" s="222">
        <f t="shared" si="2"/>
        <v>1</v>
      </c>
      <c r="AW87" s="322">
        <f>AV87+AV88</f>
        <v>2</v>
      </c>
      <c r="AX87" s="324">
        <f>SUM(C87:Y88)+AT87+AT88</f>
        <v>0</v>
      </c>
    </row>
    <row r="88" spans="1:50" ht="16.2" thickBot="1" x14ac:dyDescent="0.35">
      <c r="A88" s="223"/>
      <c r="B88" s="309">
        <v>0</v>
      </c>
      <c r="C88" s="260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57"/>
      <c r="U88" s="258"/>
      <c r="V88" s="258"/>
      <c r="W88" s="258"/>
      <c r="X88" s="257"/>
      <c r="Y88" s="257"/>
      <c r="Z88" s="257"/>
      <c r="AA88" s="257"/>
      <c r="AB88" s="257"/>
      <c r="AC88" s="257"/>
      <c r="AD88" s="257"/>
      <c r="AE88" s="257">
        <v>0</v>
      </c>
      <c r="AF88" s="257"/>
      <c r="AG88" s="257"/>
      <c r="AH88" s="257"/>
      <c r="AI88" s="257"/>
      <c r="AJ88" s="257"/>
      <c r="AK88" s="257"/>
      <c r="AL88" s="229"/>
      <c r="AM88" s="229"/>
      <c r="AN88" s="229">
        <v>1</v>
      </c>
      <c r="AO88" s="229"/>
      <c r="AP88" s="262"/>
      <c r="AQ88" s="229"/>
      <c r="AR88" s="229"/>
      <c r="AS88" s="229"/>
      <c r="AT88" s="229"/>
      <c r="AV88" s="232">
        <f t="shared" si="2"/>
        <v>1</v>
      </c>
      <c r="AW88" s="323"/>
      <c r="AX88" s="326"/>
    </row>
    <row r="89" spans="1:50" ht="15.6" x14ac:dyDescent="0.3">
      <c r="A89" s="213" t="s">
        <v>115</v>
      </c>
      <c r="B89" s="308" t="s">
        <v>320</v>
      </c>
      <c r="C89" s="259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55"/>
      <c r="U89" s="256"/>
      <c r="V89" s="256"/>
      <c r="W89" s="256"/>
      <c r="X89" s="255"/>
      <c r="Y89" s="255"/>
      <c r="Z89" s="255"/>
      <c r="AA89" s="255"/>
      <c r="AB89" s="255"/>
      <c r="AC89" s="255"/>
      <c r="AD89" s="255"/>
      <c r="AE89" s="255">
        <v>0</v>
      </c>
      <c r="AF89" s="255"/>
      <c r="AG89" s="255"/>
      <c r="AH89" s="255"/>
      <c r="AI89" s="255"/>
      <c r="AJ89" s="255"/>
      <c r="AK89" s="255"/>
      <c r="AL89" s="219"/>
      <c r="AM89" s="219"/>
      <c r="AN89" s="219"/>
      <c r="AO89" s="219"/>
      <c r="AP89" s="219"/>
      <c r="AQ89" s="261"/>
      <c r="AR89" s="219"/>
      <c r="AS89" s="219"/>
      <c r="AT89" s="219"/>
      <c r="AV89" s="222">
        <f t="shared" si="2"/>
        <v>0</v>
      </c>
      <c r="AW89" s="322">
        <f>AV89+AV90</f>
        <v>1</v>
      </c>
      <c r="AX89" s="324">
        <f>SUM(C89:Y90)+AT89+AT90</f>
        <v>0</v>
      </c>
    </row>
    <row r="90" spans="1:50" ht="16.2" thickBot="1" x14ac:dyDescent="0.35">
      <c r="A90" s="223"/>
      <c r="B90" s="309">
        <v>0</v>
      </c>
      <c r="C90" s="260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57"/>
      <c r="U90" s="258"/>
      <c r="V90" s="258"/>
      <c r="W90" s="258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29"/>
      <c r="AM90" s="229">
        <v>1</v>
      </c>
      <c r="AN90" s="229"/>
      <c r="AO90" s="229"/>
      <c r="AP90" s="229">
        <v>0</v>
      </c>
      <c r="AQ90" s="262"/>
      <c r="AR90" s="229"/>
      <c r="AS90" s="229"/>
      <c r="AT90" s="229"/>
      <c r="AV90" s="232">
        <f t="shared" si="2"/>
        <v>1</v>
      </c>
      <c r="AW90" s="323"/>
      <c r="AX90" s="325"/>
    </row>
    <row r="91" spans="1:50" ht="15.6" x14ac:dyDescent="0.3">
      <c r="A91" s="213" t="s">
        <v>120</v>
      </c>
      <c r="B91" s="308" t="s">
        <v>351</v>
      </c>
      <c r="C91" s="259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55"/>
      <c r="U91" s="256"/>
      <c r="V91" s="256"/>
      <c r="W91" s="256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>
        <v>0</v>
      </c>
      <c r="AI91" s="255"/>
      <c r="AJ91" s="255">
        <v>0</v>
      </c>
      <c r="AK91" s="255"/>
      <c r="AL91" s="219"/>
      <c r="AM91" s="219"/>
      <c r="AN91" s="219">
        <v>1</v>
      </c>
      <c r="AO91" s="219"/>
      <c r="AP91" s="219"/>
      <c r="AQ91" s="219"/>
      <c r="AR91" s="261"/>
      <c r="AS91" s="219"/>
      <c r="AT91" s="219"/>
      <c r="AV91" s="222">
        <f t="shared" si="2"/>
        <v>1</v>
      </c>
      <c r="AW91" s="322">
        <f>AV91+AV92</f>
        <v>1</v>
      </c>
      <c r="AX91" s="324">
        <f>SUM(C91:Y92)+AT91+AT92</f>
        <v>0</v>
      </c>
    </row>
    <row r="92" spans="1:50" ht="16.2" thickBot="1" x14ac:dyDescent="0.35">
      <c r="A92" s="223"/>
      <c r="B92" s="309">
        <v>0</v>
      </c>
      <c r="C92" s="260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57"/>
      <c r="U92" s="258"/>
      <c r="V92" s="258"/>
      <c r="W92" s="258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29"/>
      <c r="AM92" s="229"/>
      <c r="AN92" s="229"/>
      <c r="AO92" s="229">
        <v>0</v>
      </c>
      <c r="AP92" s="229"/>
      <c r="AQ92" s="229"/>
      <c r="AR92" s="262"/>
      <c r="AS92" s="229">
        <v>0</v>
      </c>
      <c r="AT92" s="229"/>
      <c r="AV92" s="232">
        <f t="shared" si="2"/>
        <v>0</v>
      </c>
      <c r="AW92" s="323"/>
      <c r="AX92" s="326"/>
    </row>
    <row r="93" spans="1:50" ht="15.6" x14ac:dyDescent="0.3">
      <c r="A93" s="213" t="s">
        <v>126</v>
      </c>
      <c r="B93" s="308" t="s">
        <v>352</v>
      </c>
      <c r="C93" s="259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55"/>
      <c r="U93" s="256"/>
      <c r="V93" s="256"/>
      <c r="W93" s="256"/>
      <c r="X93" s="255"/>
      <c r="Y93" s="255"/>
      <c r="Z93" s="255"/>
      <c r="AA93" s="255"/>
      <c r="AB93" s="255"/>
      <c r="AC93" s="255"/>
      <c r="AD93" s="255"/>
      <c r="AE93" s="255">
        <v>0</v>
      </c>
      <c r="AF93" s="255"/>
      <c r="AG93" s="255"/>
      <c r="AH93" s="255"/>
      <c r="AI93" s="255"/>
      <c r="AJ93" s="255"/>
      <c r="AK93" s="255">
        <v>1</v>
      </c>
      <c r="AL93" s="219"/>
      <c r="AM93" s="219"/>
      <c r="AN93" s="219"/>
      <c r="AO93" s="219"/>
      <c r="AP93" s="219"/>
      <c r="AQ93" s="219"/>
      <c r="AR93" s="219">
        <v>1</v>
      </c>
      <c r="AS93" s="261"/>
      <c r="AT93" s="219"/>
      <c r="AV93" s="222">
        <f t="shared" si="2"/>
        <v>2</v>
      </c>
      <c r="AW93" s="322">
        <f>AV93+AV94</f>
        <v>3</v>
      </c>
      <c r="AX93" s="324">
        <f>SUM(C93:Y94)+AT93+AT94</f>
        <v>0</v>
      </c>
    </row>
    <row r="94" spans="1:50" ht="16.2" thickBot="1" x14ac:dyDescent="0.35">
      <c r="A94" s="223"/>
      <c r="B94" s="309">
        <v>0</v>
      </c>
      <c r="C94" s="260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57"/>
      <c r="U94" s="258"/>
      <c r="V94" s="258"/>
      <c r="W94" s="258"/>
      <c r="X94" s="257"/>
      <c r="Y94" s="257"/>
      <c r="Z94" s="257"/>
      <c r="AA94" s="257"/>
      <c r="AB94" s="257">
        <v>1</v>
      </c>
      <c r="AC94" s="257"/>
      <c r="AD94" s="257">
        <v>0</v>
      </c>
      <c r="AE94" s="257"/>
      <c r="AF94" s="257"/>
      <c r="AG94" s="257">
        <v>0</v>
      </c>
      <c r="AH94" s="257"/>
      <c r="AI94" s="257"/>
      <c r="AJ94" s="257"/>
      <c r="AK94" s="257"/>
      <c r="AL94" s="229"/>
      <c r="AM94" s="229"/>
      <c r="AN94" s="229"/>
      <c r="AO94" s="229"/>
      <c r="AP94" s="229"/>
      <c r="AQ94" s="229"/>
      <c r="AR94" s="229"/>
      <c r="AS94" s="262"/>
      <c r="AT94" s="229"/>
      <c r="AV94" s="232">
        <f t="shared" si="2"/>
        <v>1</v>
      </c>
      <c r="AW94" s="323"/>
      <c r="AX94" s="326"/>
    </row>
    <row r="95" spans="1:50" ht="15.6" x14ac:dyDescent="0.3">
      <c r="A95" s="213" t="s">
        <v>129</v>
      </c>
      <c r="B95" s="214"/>
      <c r="C95" s="259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55"/>
      <c r="U95" s="256"/>
      <c r="V95" s="256"/>
      <c r="W95" s="256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19"/>
      <c r="AM95" s="219"/>
      <c r="AN95" s="219"/>
      <c r="AO95" s="219"/>
      <c r="AP95" s="219"/>
      <c r="AQ95" s="219"/>
      <c r="AR95" s="219"/>
      <c r="AS95" s="219"/>
      <c r="AT95" s="261"/>
      <c r="AV95" s="222">
        <f t="shared" ref="AV95:AV96" si="3">SUM(C95:AT95)</f>
        <v>0</v>
      </c>
      <c r="AW95" s="322">
        <f>AV95+AV96</f>
        <v>0</v>
      </c>
      <c r="AX95" s="324">
        <f>SUM(C95:Y96)+AT95+AT96</f>
        <v>0</v>
      </c>
    </row>
    <row r="96" spans="1:50" ht="16.2" thickBot="1" x14ac:dyDescent="0.35">
      <c r="A96" s="223"/>
      <c r="B96" s="224"/>
      <c r="C96" s="260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57"/>
      <c r="U96" s="258"/>
      <c r="V96" s="258"/>
      <c r="W96" s="258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29"/>
      <c r="AM96" s="229"/>
      <c r="AN96" s="229"/>
      <c r="AO96" s="229"/>
      <c r="AP96" s="229"/>
      <c r="AQ96" s="229"/>
      <c r="AR96" s="229"/>
      <c r="AS96" s="229"/>
      <c r="AT96" s="262"/>
      <c r="AV96" s="232">
        <f t="shared" si="3"/>
        <v>0</v>
      </c>
      <c r="AW96" s="323"/>
      <c r="AX96" s="326"/>
    </row>
    <row r="98" spans="49:49" ht="13.2" customHeight="1" x14ac:dyDescent="0.3">
      <c r="AW98" s="263">
        <f>SUM(AW9:AW96)</f>
        <v>107</v>
      </c>
    </row>
  </sheetData>
  <mergeCells count="88">
    <mergeCell ref="AW93:AW94"/>
    <mergeCell ref="AX93:AX94"/>
    <mergeCell ref="AW95:AW96"/>
    <mergeCell ref="AX95:AX96"/>
    <mergeCell ref="AW87:AW88"/>
    <mergeCell ref="AX87:AX88"/>
    <mergeCell ref="AW89:AW90"/>
    <mergeCell ref="AX89:AX90"/>
    <mergeCell ref="AW91:AW92"/>
    <mergeCell ref="AX91:AX92"/>
    <mergeCell ref="AW81:AW82"/>
    <mergeCell ref="AX81:AX82"/>
    <mergeCell ref="AW83:AW84"/>
    <mergeCell ref="AX83:AX84"/>
    <mergeCell ref="AW85:AW86"/>
    <mergeCell ref="AX85:AX86"/>
    <mergeCell ref="AW75:AW76"/>
    <mergeCell ref="AX75:AX76"/>
    <mergeCell ref="AW77:AW78"/>
    <mergeCell ref="AX77:AX78"/>
    <mergeCell ref="AW79:AW80"/>
    <mergeCell ref="AX79:AX80"/>
    <mergeCell ref="AW9:AW10"/>
    <mergeCell ref="AX9:AX10"/>
    <mergeCell ref="AW11:AW12"/>
    <mergeCell ref="AX11:AX12"/>
    <mergeCell ref="AW13:AW14"/>
    <mergeCell ref="AX13:AX14"/>
    <mergeCell ref="AW15:AW16"/>
    <mergeCell ref="AX15:AX16"/>
    <mergeCell ref="AW17:AW18"/>
    <mergeCell ref="AX17:AX18"/>
    <mergeCell ref="AW19:AW20"/>
    <mergeCell ref="AX19:AX20"/>
    <mergeCell ref="AW21:AW22"/>
    <mergeCell ref="AX21:AX22"/>
    <mergeCell ref="AW23:AW24"/>
    <mergeCell ref="AX23:AX24"/>
    <mergeCell ref="AW25:AW26"/>
    <mergeCell ref="AX25:AX26"/>
    <mergeCell ref="AW27:AW28"/>
    <mergeCell ref="AX27:AX28"/>
    <mergeCell ref="AW29:AW30"/>
    <mergeCell ref="AX29:AX30"/>
    <mergeCell ref="AW31:AW32"/>
    <mergeCell ref="AX31:AX32"/>
    <mergeCell ref="AW33:AW34"/>
    <mergeCell ref="AX33:AX34"/>
    <mergeCell ref="AW35:AW36"/>
    <mergeCell ref="AX35:AX36"/>
    <mergeCell ref="AW37:AW38"/>
    <mergeCell ref="AX37:AX38"/>
    <mergeCell ref="AW39:AW40"/>
    <mergeCell ref="AX39:AX40"/>
    <mergeCell ref="AW41:AW42"/>
    <mergeCell ref="AX41:AX42"/>
    <mergeCell ref="AW43:AW44"/>
    <mergeCell ref="AX43:AX44"/>
    <mergeCell ref="AW45:AW46"/>
    <mergeCell ref="AX45:AX46"/>
    <mergeCell ref="AW47:AW48"/>
    <mergeCell ref="AX47:AX48"/>
    <mergeCell ref="AW49:AW50"/>
    <mergeCell ref="AX49:AX50"/>
    <mergeCell ref="AW51:AW52"/>
    <mergeCell ref="AX51:AX52"/>
    <mergeCell ref="AW53:AW54"/>
    <mergeCell ref="AX53:AX54"/>
    <mergeCell ref="AW55:AW56"/>
    <mergeCell ref="AX55:AX56"/>
    <mergeCell ref="AW57:AW58"/>
    <mergeCell ref="AX57:AX58"/>
    <mergeCell ref="AW59:AW60"/>
    <mergeCell ref="AX59:AX60"/>
    <mergeCell ref="AW61:AW62"/>
    <mergeCell ref="AX61:AX62"/>
    <mergeCell ref="AW63:AW64"/>
    <mergeCell ref="AX63:AX64"/>
    <mergeCell ref="AW65:AW66"/>
    <mergeCell ref="AX65:AX66"/>
    <mergeCell ref="AW67:AW68"/>
    <mergeCell ref="AX67:AX68"/>
    <mergeCell ref="AW69:AW70"/>
    <mergeCell ref="AX69:AX70"/>
    <mergeCell ref="AW71:AW72"/>
    <mergeCell ref="AX71:AX72"/>
    <mergeCell ref="AW73:AW74"/>
    <mergeCell ref="AX73:AX7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zoomScale="70" zoomScaleNormal="70" workbookViewId="0">
      <selection activeCell="K20" sqref="K20:M20"/>
    </sheetView>
  </sheetViews>
  <sheetFormatPr defaultRowHeight="14.4" x14ac:dyDescent="0.3"/>
  <cols>
    <col min="1" max="1" width="4.44140625" style="40" customWidth="1"/>
    <col min="2" max="2" width="6.109375" customWidth="1"/>
    <col min="3" max="3" width="12" customWidth="1"/>
    <col min="4" max="4" width="11.6640625" bestFit="1" customWidth="1"/>
    <col min="5" max="5" width="5.6640625" style="5" bestFit="1" customWidth="1"/>
    <col min="6" max="6" width="6.109375" customWidth="1"/>
    <col min="7" max="7" width="12.44140625" customWidth="1"/>
    <col min="8" max="8" width="11.5546875" customWidth="1"/>
    <col min="9" max="9" width="5.6640625" style="40" customWidth="1"/>
    <col min="10" max="10" width="6.109375" customWidth="1"/>
    <col min="11" max="12" width="11.88671875" bestFit="1" customWidth="1"/>
    <col min="13" max="13" width="5.88671875" bestFit="1" customWidth="1"/>
    <col min="14" max="14" width="6.109375" customWidth="1"/>
    <col min="15" max="15" width="10.109375" bestFit="1" customWidth="1"/>
    <col min="16" max="16" width="10" bestFit="1" customWidth="1"/>
    <col min="17" max="17" width="5.88671875" style="40" customWidth="1"/>
    <col min="18" max="18" width="6.109375" customWidth="1"/>
    <col min="19" max="20" width="10.109375" customWidth="1"/>
    <col min="21" max="21" width="5.88671875" style="40" customWidth="1"/>
    <col min="22" max="22" width="6.33203125" customWidth="1"/>
    <col min="23" max="24" width="10.33203125" customWidth="1"/>
    <col min="25" max="25" width="5.88671875" style="40" customWidth="1"/>
    <col min="26" max="26" width="6.33203125" customWidth="1"/>
    <col min="27" max="27" width="12.5546875" customWidth="1"/>
    <col min="28" max="28" width="10.33203125" customWidth="1"/>
    <col min="29" max="29" width="6.109375" customWidth="1"/>
  </cols>
  <sheetData>
    <row r="1" spans="1:29" x14ac:dyDescent="0.3">
      <c r="C1" s="141" t="s">
        <v>118</v>
      </c>
    </row>
    <row r="2" spans="1:29" x14ac:dyDescent="0.3">
      <c r="C2" s="4" t="s">
        <v>52</v>
      </c>
      <c r="G2" s="4" t="s">
        <v>1</v>
      </c>
      <c r="I2" s="5"/>
      <c r="K2" s="4" t="s">
        <v>60</v>
      </c>
      <c r="M2" s="5"/>
      <c r="O2" s="4" t="s">
        <v>4</v>
      </c>
      <c r="Q2" s="5"/>
      <c r="R2" s="5"/>
      <c r="S2" s="4" t="s">
        <v>6</v>
      </c>
      <c r="T2" s="7"/>
      <c r="U2" s="63"/>
      <c r="W2" s="4" t="s">
        <v>8</v>
      </c>
      <c r="AA2" s="4" t="s">
        <v>178</v>
      </c>
    </row>
    <row r="3" spans="1:29" x14ac:dyDescent="0.3">
      <c r="A3" s="40">
        <v>1</v>
      </c>
      <c r="C3" s="265" t="s">
        <v>354</v>
      </c>
      <c r="D3" s="265" t="s">
        <v>355</v>
      </c>
      <c r="E3" s="266" t="s">
        <v>382</v>
      </c>
      <c r="F3" s="267"/>
      <c r="G3" s="265" t="s">
        <v>397</v>
      </c>
      <c r="H3" s="265" t="s">
        <v>218</v>
      </c>
      <c r="I3" s="266" t="s">
        <v>382</v>
      </c>
      <c r="J3" s="267"/>
      <c r="K3" s="265" t="s">
        <v>354</v>
      </c>
      <c r="L3" s="265" t="s">
        <v>397</v>
      </c>
      <c r="M3" s="266" t="s">
        <v>383</v>
      </c>
      <c r="N3" s="267"/>
      <c r="O3" s="265"/>
      <c r="P3" s="265"/>
      <c r="Q3" s="266"/>
      <c r="R3" s="267"/>
      <c r="S3" s="265"/>
      <c r="T3" s="265"/>
      <c r="U3" s="266"/>
      <c r="V3" s="267"/>
      <c r="W3" s="265"/>
      <c r="X3" s="265"/>
      <c r="Y3" s="266"/>
      <c r="Z3" s="267"/>
      <c r="AA3" s="268" t="s">
        <v>410</v>
      </c>
      <c r="AB3" s="268" t="s">
        <v>397</v>
      </c>
      <c r="AC3" s="269" t="s">
        <v>385</v>
      </c>
    </row>
    <row r="4" spans="1:29" x14ac:dyDescent="0.3">
      <c r="A4" s="40">
        <v>2</v>
      </c>
      <c r="C4" s="265" t="s">
        <v>356</v>
      </c>
      <c r="D4" s="265" t="s">
        <v>218</v>
      </c>
      <c r="E4" s="266" t="s">
        <v>383</v>
      </c>
      <c r="F4" s="267"/>
      <c r="G4" s="265" t="s">
        <v>398</v>
      </c>
      <c r="H4" s="265" t="s">
        <v>399</v>
      </c>
      <c r="I4" s="266" t="s">
        <v>383</v>
      </c>
      <c r="J4" s="267"/>
      <c r="K4" s="265" t="s">
        <v>357</v>
      </c>
      <c r="L4" s="265" t="s">
        <v>218</v>
      </c>
      <c r="M4" s="266" t="s">
        <v>383</v>
      </c>
      <c r="N4" s="267"/>
      <c r="O4" s="265"/>
      <c r="P4" s="265"/>
      <c r="Q4" s="266"/>
      <c r="R4" s="267"/>
      <c r="S4" s="265"/>
      <c r="T4" s="265"/>
      <c r="U4" s="266"/>
      <c r="V4" s="267"/>
      <c r="W4" s="265"/>
      <c r="X4" s="265"/>
      <c r="Y4" s="266"/>
      <c r="Z4" s="267"/>
      <c r="AA4" s="268" t="s">
        <v>384</v>
      </c>
      <c r="AB4" s="268" t="s">
        <v>357</v>
      </c>
      <c r="AC4" s="269" t="s">
        <v>385</v>
      </c>
    </row>
    <row r="5" spans="1:29" x14ac:dyDescent="0.3">
      <c r="A5" s="40">
        <v>3</v>
      </c>
      <c r="C5" s="265" t="s">
        <v>357</v>
      </c>
      <c r="D5" s="265" t="s">
        <v>358</v>
      </c>
      <c r="E5" s="266" t="s">
        <v>385</v>
      </c>
      <c r="F5" s="267"/>
      <c r="G5" s="265" t="s">
        <v>362</v>
      </c>
      <c r="H5" s="265" t="s">
        <v>364</v>
      </c>
      <c r="I5" s="266" t="s">
        <v>382</v>
      </c>
      <c r="J5" s="267"/>
      <c r="K5" s="265" t="s">
        <v>355</v>
      </c>
      <c r="L5" s="265" t="s">
        <v>356</v>
      </c>
      <c r="M5" s="266" t="s">
        <v>382</v>
      </c>
      <c r="N5" s="267"/>
      <c r="O5" s="265"/>
      <c r="P5" s="265"/>
      <c r="Q5" s="266"/>
      <c r="R5" s="267"/>
      <c r="S5" s="265"/>
      <c r="T5" s="265"/>
      <c r="U5" s="266"/>
      <c r="V5" s="267"/>
      <c r="W5" s="265"/>
      <c r="X5" s="265"/>
      <c r="Y5" s="266"/>
      <c r="Z5" s="267"/>
      <c r="AA5" s="268" t="s">
        <v>363</v>
      </c>
      <c r="AB5" s="268" t="s">
        <v>381</v>
      </c>
      <c r="AC5" s="269" t="s">
        <v>382</v>
      </c>
    </row>
    <row r="6" spans="1:29" x14ac:dyDescent="0.3">
      <c r="A6" s="40">
        <v>4</v>
      </c>
      <c r="C6" s="265" t="s">
        <v>359</v>
      </c>
      <c r="D6" s="265" t="s">
        <v>360</v>
      </c>
      <c r="E6" s="266" t="s">
        <v>385</v>
      </c>
      <c r="F6" s="267"/>
      <c r="G6" s="265" t="s">
        <v>381</v>
      </c>
      <c r="H6" s="265" t="s">
        <v>336</v>
      </c>
      <c r="I6" s="266" t="s">
        <v>383</v>
      </c>
      <c r="J6" s="267"/>
      <c r="K6" s="265" t="s">
        <v>412</v>
      </c>
      <c r="L6" s="265" t="s">
        <v>362</v>
      </c>
      <c r="M6" s="266" t="s">
        <v>382</v>
      </c>
      <c r="N6" s="267"/>
      <c r="O6" s="265"/>
      <c r="P6" s="265"/>
      <c r="Q6" s="266"/>
      <c r="R6" s="267"/>
      <c r="S6" s="265"/>
      <c r="T6" s="265"/>
      <c r="U6" s="266"/>
      <c r="V6" s="267"/>
      <c r="W6" s="265"/>
      <c r="X6" s="265"/>
      <c r="Y6" s="266"/>
      <c r="Z6" s="267"/>
      <c r="AA6" s="268" t="s">
        <v>396</v>
      </c>
      <c r="AB6" s="268" t="s">
        <v>376</v>
      </c>
      <c r="AC6" s="269" t="s">
        <v>382</v>
      </c>
    </row>
    <row r="7" spans="1:29" x14ac:dyDescent="0.3">
      <c r="A7" s="40">
        <v>5</v>
      </c>
      <c r="C7" s="265" t="s">
        <v>336</v>
      </c>
      <c r="D7" s="265" t="s">
        <v>361</v>
      </c>
      <c r="E7" s="266" t="s">
        <v>382</v>
      </c>
      <c r="F7" s="267"/>
      <c r="G7" s="265" t="s">
        <v>366</v>
      </c>
      <c r="H7" s="265" t="s">
        <v>384</v>
      </c>
      <c r="I7" s="266" t="s">
        <v>385</v>
      </c>
      <c r="J7" s="267"/>
      <c r="K7" s="265" t="s">
        <v>373</v>
      </c>
      <c r="L7" s="265" t="s">
        <v>363</v>
      </c>
      <c r="M7" s="266" t="s">
        <v>383</v>
      </c>
      <c r="N7" s="267"/>
      <c r="O7" s="265"/>
      <c r="P7" s="265"/>
      <c r="Q7" s="266"/>
      <c r="R7" s="267"/>
      <c r="S7" s="265"/>
      <c r="T7" s="265"/>
      <c r="U7" s="266"/>
      <c r="V7" s="267"/>
      <c r="W7" s="265"/>
      <c r="X7" s="265"/>
      <c r="Y7" s="266"/>
      <c r="Z7" s="267"/>
      <c r="AA7" s="268" t="s">
        <v>359</v>
      </c>
      <c r="AB7" s="268" t="s">
        <v>365</v>
      </c>
      <c r="AC7" s="269" t="s">
        <v>385</v>
      </c>
    </row>
    <row r="8" spans="1:29" x14ac:dyDescent="0.3">
      <c r="A8" s="40">
        <v>6</v>
      </c>
      <c r="C8" s="265" t="s">
        <v>362</v>
      </c>
      <c r="D8" s="265" t="s">
        <v>363</v>
      </c>
      <c r="E8" s="266" t="s">
        <v>382</v>
      </c>
      <c r="F8" s="267"/>
      <c r="G8" s="265" t="s">
        <v>359</v>
      </c>
      <c r="H8" s="265" t="s">
        <v>361</v>
      </c>
      <c r="I8" s="266" t="s">
        <v>383</v>
      </c>
      <c r="J8" s="267"/>
      <c r="K8" s="265" t="s">
        <v>360</v>
      </c>
      <c r="L8" s="265" t="s">
        <v>364</v>
      </c>
      <c r="M8" s="266" t="s">
        <v>385</v>
      </c>
      <c r="N8" s="267"/>
      <c r="O8" s="265"/>
      <c r="P8" s="265"/>
      <c r="Q8" s="266"/>
      <c r="R8" s="267"/>
      <c r="S8" s="265"/>
      <c r="T8" s="265"/>
      <c r="U8" s="266"/>
      <c r="V8" s="267"/>
      <c r="W8" s="265"/>
      <c r="X8" s="265"/>
      <c r="Y8" s="266"/>
      <c r="Z8" s="267"/>
      <c r="AA8" s="268" t="s">
        <v>357</v>
      </c>
      <c r="AB8" s="268" t="s">
        <v>390</v>
      </c>
      <c r="AC8" s="269" t="s">
        <v>382</v>
      </c>
    </row>
    <row r="9" spans="1:29" x14ac:dyDescent="0.3">
      <c r="A9" s="40">
        <v>7</v>
      </c>
      <c r="C9" s="265" t="s">
        <v>364</v>
      </c>
      <c r="D9" s="265" t="s">
        <v>365</v>
      </c>
      <c r="E9" s="266" t="s">
        <v>382</v>
      </c>
      <c r="F9" s="267"/>
      <c r="G9" s="265" t="s">
        <v>365</v>
      </c>
      <c r="H9" s="265" t="s">
        <v>367</v>
      </c>
      <c r="I9" s="266" t="s">
        <v>383</v>
      </c>
      <c r="J9" s="267"/>
      <c r="K9" s="265" t="s">
        <v>367</v>
      </c>
      <c r="L9" s="265" t="s">
        <v>384</v>
      </c>
      <c r="M9" s="266" t="s">
        <v>383</v>
      </c>
      <c r="N9" s="267"/>
      <c r="O9" s="265"/>
      <c r="P9" s="265"/>
      <c r="Q9" s="266"/>
      <c r="R9" s="267"/>
      <c r="S9" s="265"/>
      <c r="T9" s="265"/>
      <c r="U9" s="266"/>
      <c r="V9" s="267"/>
      <c r="W9" s="265"/>
      <c r="X9" s="265"/>
      <c r="Y9" s="266"/>
      <c r="Z9" s="267"/>
      <c r="AA9" s="268" t="s">
        <v>355</v>
      </c>
      <c r="AB9" s="268" t="s">
        <v>412</v>
      </c>
      <c r="AC9" s="269" t="s">
        <v>382</v>
      </c>
    </row>
    <row r="10" spans="1:29" x14ac:dyDescent="0.3">
      <c r="A10" s="40">
        <v>8</v>
      </c>
      <c r="C10" s="265" t="s">
        <v>366</v>
      </c>
      <c r="D10" s="265" t="s">
        <v>367</v>
      </c>
      <c r="E10" s="266" t="s">
        <v>385</v>
      </c>
      <c r="F10" s="267"/>
      <c r="G10" s="265" t="s">
        <v>373</v>
      </c>
      <c r="H10" s="265" t="s">
        <v>391</v>
      </c>
      <c r="I10" s="266" t="s">
        <v>382</v>
      </c>
      <c r="J10" s="267"/>
      <c r="K10" s="265" t="s">
        <v>392</v>
      </c>
      <c r="L10" s="265" t="s">
        <v>381</v>
      </c>
      <c r="M10" s="266" t="s">
        <v>383</v>
      </c>
      <c r="N10" s="267"/>
      <c r="O10" s="265"/>
      <c r="P10" s="265"/>
      <c r="Q10" s="266"/>
      <c r="R10" s="267"/>
      <c r="S10" s="265"/>
      <c r="T10" s="265"/>
      <c r="U10" s="266"/>
      <c r="V10" s="267"/>
      <c r="W10" s="265"/>
      <c r="X10" s="265"/>
      <c r="Y10" s="266"/>
      <c r="Z10" s="267"/>
      <c r="AA10" s="268" t="s">
        <v>374</v>
      </c>
      <c r="AB10" s="268" t="s">
        <v>393</v>
      </c>
      <c r="AC10" s="269" t="s">
        <v>383</v>
      </c>
    </row>
    <row r="11" spans="1:29" x14ac:dyDescent="0.3">
      <c r="A11" s="40">
        <v>9</v>
      </c>
      <c r="C11" s="265" t="s">
        <v>368</v>
      </c>
      <c r="D11" s="265" t="s">
        <v>369</v>
      </c>
      <c r="E11" s="266" t="s">
        <v>382</v>
      </c>
      <c r="F11" s="267"/>
      <c r="G11" s="265" t="s">
        <v>374</v>
      </c>
      <c r="H11" s="265" t="s">
        <v>358</v>
      </c>
      <c r="I11" s="266" t="s">
        <v>382</v>
      </c>
      <c r="J11" s="267"/>
      <c r="K11" s="265" t="s">
        <v>378</v>
      </c>
      <c r="L11" s="265" t="s">
        <v>336</v>
      </c>
      <c r="M11" s="266" t="s">
        <v>383</v>
      </c>
      <c r="N11" s="267"/>
      <c r="O11" s="265"/>
      <c r="P11" s="265"/>
      <c r="Q11" s="266"/>
      <c r="R11" s="267"/>
      <c r="S11" s="265"/>
      <c r="T11" s="265"/>
      <c r="U11" s="266"/>
      <c r="V11" s="267"/>
      <c r="W11" s="265"/>
      <c r="X11" s="265"/>
      <c r="Y11" s="266"/>
      <c r="Z11" s="267"/>
      <c r="AA11" s="268"/>
      <c r="AB11" s="268"/>
      <c r="AC11" s="269"/>
    </row>
    <row r="12" spans="1:29" x14ac:dyDescent="0.3">
      <c r="A12" s="40">
        <v>10</v>
      </c>
      <c r="C12" s="265" t="s">
        <v>370</v>
      </c>
      <c r="D12" s="265" t="s">
        <v>371</v>
      </c>
      <c r="E12" s="266" t="s">
        <v>382</v>
      </c>
      <c r="F12" s="267"/>
      <c r="G12" s="265" t="s">
        <v>400</v>
      </c>
      <c r="H12" s="265" t="s">
        <v>363</v>
      </c>
      <c r="I12" s="266" t="s">
        <v>383</v>
      </c>
      <c r="J12" s="267"/>
      <c r="K12" s="265" t="s">
        <v>358</v>
      </c>
      <c r="L12" s="265" t="s">
        <v>393</v>
      </c>
      <c r="M12" s="266" t="s">
        <v>382</v>
      </c>
      <c r="N12" s="267"/>
      <c r="O12" s="265"/>
      <c r="P12" s="265"/>
      <c r="Q12" s="266"/>
      <c r="R12" s="267"/>
      <c r="S12" s="265"/>
      <c r="T12" s="265"/>
      <c r="U12" s="266"/>
      <c r="V12" s="267"/>
      <c r="W12" s="265"/>
      <c r="X12" s="265"/>
      <c r="Y12" s="266"/>
      <c r="Z12" s="267"/>
      <c r="AA12" s="268"/>
      <c r="AB12" s="268"/>
      <c r="AC12" s="269"/>
    </row>
    <row r="13" spans="1:29" x14ac:dyDescent="0.3">
      <c r="A13" s="40">
        <v>11</v>
      </c>
      <c r="C13" s="265" t="s">
        <v>372</v>
      </c>
      <c r="D13" s="265" t="s">
        <v>373</v>
      </c>
      <c r="E13" s="266" t="s">
        <v>383</v>
      </c>
      <c r="F13" s="267"/>
      <c r="G13" s="265" t="s">
        <v>393</v>
      </c>
      <c r="H13" s="265" t="s">
        <v>396</v>
      </c>
      <c r="I13" s="266" t="s">
        <v>382</v>
      </c>
      <c r="J13" s="267"/>
      <c r="K13" s="265" t="s">
        <v>368</v>
      </c>
      <c r="L13" s="265" t="s">
        <v>359</v>
      </c>
      <c r="M13" s="266" t="s">
        <v>383</v>
      </c>
      <c r="N13" s="267"/>
      <c r="O13" s="265"/>
      <c r="P13" s="265"/>
      <c r="Q13" s="266"/>
      <c r="R13" s="267"/>
      <c r="S13" s="265"/>
      <c r="T13" s="265"/>
      <c r="U13" s="266"/>
      <c r="V13" s="267"/>
      <c r="W13" s="265"/>
      <c r="X13" s="265"/>
      <c r="Y13" s="266"/>
      <c r="Z13" s="267"/>
      <c r="AA13" s="268"/>
      <c r="AB13" s="268"/>
      <c r="AC13" s="269"/>
    </row>
    <row r="14" spans="1:29" x14ac:dyDescent="0.3">
      <c r="A14" s="40">
        <v>12</v>
      </c>
      <c r="C14" s="265" t="s">
        <v>374</v>
      </c>
      <c r="D14" s="265" t="s">
        <v>375</v>
      </c>
      <c r="E14" s="266" t="s">
        <v>382</v>
      </c>
      <c r="F14" s="267"/>
      <c r="G14" s="265" t="s">
        <v>369</v>
      </c>
      <c r="H14" s="265" t="s">
        <v>375</v>
      </c>
      <c r="I14" s="266" t="s">
        <v>383</v>
      </c>
      <c r="J14" s="267"/>
      <c r="K14" s="265" t="s">
        <v>370</v>
      </c>
      <c r="L14" s="265" t="s">
        <v>372</v>
      </c>
      <c r="M14" s="266" t="s">
        <v>382</v>
      </c>
      <c r="N14" s="267"/>
      <c r="O14" s="265"/>
      <c r="P14" s="265"/>
      <c r="Q14" s="266"/>
      <c r="R14" s="267"/>
      <c r="S14" s="265"/>
      <c r="T14" s="265"/>
      <c r="U14" s="266"/>
      <c r="V14" s="267"/>
      <c r="W14" s="265"/>
      <c r="X14" s="265"/>
      <c r="Y14" s="266"/>
      <c r="Z14" s="267"/>
      <c r="AA14" s="268"/>
      <c r="AB14" s="268"/>
      <c r="AC14" s="269"/>
    </row>
    <row r="15" spans="1:29" x14ac:dyDescent="0.3">
      <c r="A15" s="40">
        <v>13</v>
      </c>
      <c r="C15" s="265" t="s">
        <v>376</v>
      </c>
      <c r="D15" s="265" t="s">
        <v>377</v>
      </c>
      <c r="E15" s="266" t="s">
        <v>383</v>
      </c>
      <c r="F15" s="267"/>
      <c r="G15" s="265" t="s">
        <v>368</v>
      </c>
      <c r="H15" s="265" t="s">
        <v>392</v>
      </c>
      <c r="I15" s="266" t="s">
        <v>383</v>
      </c>
      <c r="J15" s="267"/>
      <c r="K15" s="265" t="s">
        <v>390</v>
      </c>
      <c r="L15" s="265" t="s">
        <v>369</v>
      </c>
      <c r="M15" s="266" t="s">
        <v>385</v>
      </c>
      <c r="N15" s="267"/>
      <c r="O15" s="265"/>
      <c r="P15" s="265"/>
      <c r="Q15" s="266"/>
      <c r="R15" s="267"/>
      <c r="S15" s="265"/>
      <c r="T15" s="265"/>
      <c r="U15" s="266"/>
      <c r="V15" s="267"/>
      <c r="W15" s="265"/>
      <c r="X15" s="265"/>
      <c r="Y15" s="266"/>
      <c r="Z15" s="267"/>
      <c r="AA15" s="268"/>
      <c r="AB15" s="268"/>
      <c r="AC15" s="269"/>
    </row>
    <row r="16" spans="1:29" x14ac:dyDescent="0.3">
      <c r="A16" s="40">
        <v>14</v>
      </c>
      <c r="C16" s="265" t="s">
        <v>378</v>
      </c>
      <c r="D16" s="265" t="s">
        <v>394</v>
      </c>
      <c r="E16" s="266" t="s">
        <v>382</v>
      </c>
      <c r="F16" s="267"/>
      <c r="G16" s="265" t="s">
        <v>370</v>
      </c>
      <c r="H16" s="265" t="s">
        <v>378</v>
      </c>
      <c r="I16" s="266" t="s">
        <v>383</v>
      </c>
      <c r="J16" s="267"/>
      <c r="K16" s="265" t="s">
        <v>396</v>
      </c>
      <c r="L16" s="265" t="s">
        <v>365</v>
      </c>
      <c r="M16" s="266" t="s">
        <v>383</v>
      </c>
      <c r="N16" s="267"/>
      <c r="O16" s="265"/>
      <c r="P16" s="265"/>
      <c r="Q16" s="266"/>
      <c r="R16" s="267"/>
      <c r="S16" s="265"/>
      <c r="T16" s="265"/>
      <c r="U16" s="266"/>
      <c r="V16" s="267"/>
      <c r="W16" s="265"/>
      <c r="X16" s="265"/>
      <c r="Y16" s="266"/>
      <c r="Z16" s="267"/>
      <c r="AA16" s="268"/>
      <c r="AB16" s="268"/>
      <c r="AC16" s="269"/>
    </row>
    <row r="17" spans="1:29" x14ac:dyDescent="0.3">
      <c r="A17" s="40">
        <v>15</v>
      </c>
      <c r="C17" s="268" t="s">
        <v>400</v>
      </c>
      <c r="D17" s="268" t="s">
        <v>392</v>
      </c>
      <c r="E17" s="269" t="s">
        <v>385</v>
      </c>
      <c r="F17" s="267"/>
      <c r="G17" s="265" t="s">
        <v>371</v>
      </c>
      <c r="H17" s="265" t="s">
        <v>395</v>
      </c>
      <c r="I17" s="266" t="s">
        <v>382</v>
      </c>
      <c r="J17" s="267"/>
      <c r="K17" s="265" t="s">
        <v>375</v>
      </c>
      <c r="L17" s="265" t="s">
        <v>376</v>
      </c>
      <c r="M17" s="266" t="s">
        <v>382</v>
      </c>
      <c r="N17" s="267"/>
      <c r="O17" s="265"/>
      <c r="P17" s="265"/>
      <c r="Q17" s="266"/>
      <c r="R17" s="267"/>
      <c r="S17" s="265"/>
      <c r="T17" s="265"/>
      <c r="U17" s="266"/>
      <c r="V17" s="267"/>
      <c r="W17" s="265"/>
      <c r="X17" s="265"/>
      <c r="Y17" s="266"/>
      <c r="Z17" s="267"/>
      <c r="AA17" s="270"/>
      <c r="AB17" s="270"/>
      <c r="AC17" s="270"/>
    </row>
    <row r="18" spans="1:29" x14ac:dyDescent="0.3">
      <c r="A18" s="40">
        <v>16</v>
      </c>
      <c r="C18" s="265"/>
      <c r="D18" s="265"/>
      <c r="E18" s="266"/>
      <c r="F18" s="267"/>
      <c r="G18" s="265" t="s">
        <v>394</v>
      </c>
      <c r="H18" s="265"/>
      <c r="I18" s="295" t="s">
        <v>415</v>
      </c>
      <c r="J18" s="267"/>
      <c r="K18" s="265" t="s">
        <v>394</v>
      </c>
      <c r="L18" s="265" t="s">
        <v>400</v>
      </c>
      <c r="M18" s="266" t="s">
        <v>383</v>
      </c>
      <c r="N18" s="267"/>
      <c r="O18" s="265"/>
      <c r="P18" s="265"/>
      <c r="Q18" s="266"/>
      <c r="R18" s="267"/>
      <c r="S18" s="265"/>
      <c r="T18" s="265"/>
      <c r="U18" s="266"/>
      <c r="V18" s="267"/>
      <c r="W18" s="265"/>
      <c r="X18" s="265"/>
      <c r="Y18" s="266"/>
      <c r="Z18" s="267"/>
      <c r="AA18" s="270"/>
      <c r="AB18" s="270"/>
      <c r="AC18" s="270"/>
    </row>
    <row r="19" spans="1:29" x14ac:dyDescent="0.3">
      <c r="A19" s="40">
        <v>17</v>
      </c>
      <c r="C19" s="265"/>
      <c r="D19" s="265"/>
      <c r="E19" s="266"/>
      <c r="F19" s="267"/>
      <c r="G19" s="268" t="s">
        <v>390</v>
      </c>
      <c r="H19" s="268" t="s">
        <v>360</v>
      </c>
      <c r="I19" s="269" t="s">
        <v>383</v>
      </c>
      <c r="J19" s="267"/>
      <c r="K19" s="265" t="s">
        <v>371</v>
      </c>
      <c r="L19" s="265"/>
      <c r="M19" s="295" t="s">
        <v>415</v>
      </c>
      <c r="N19" s="267"/>
      <c r="O19" s="265"/>
      <c r="P19" s="265"/>
      <c r="Q19" s="271"/>
      <c r="R19" s="267"/>
      <c r="S19" s="265"/>
      <c r="T19" s="265"/>
      <c r="U19" s="266"/>
      <c r="V19" s="267"/>
      <c r="W19" s="265"/>
      <c r="X19" s="265"/>
      <c r="Y19" s="266"/>
      <c r="Z19" s="267"/>
      <c r="AA19" s="267"/>
      <c r="AB19" s="267"/>
      <c r="AC19" s="272"/>
    </row>
    <row r="20" spans="1:29" x14ac:dyDescent="0.3">
      <c r="A20" s="40">
        <v>18</v>
      </c>
      <c r="C20" s="268"/>
      <c r="D20" s="268"/>
      <c r="E20" s="269"/>
      <c r="F20" s="267"/>
      <c r="G20" s="268" t="s">
        <v>372</v>
      </c>
      <c r="H20" s="268" t="s">
        <v>411</v>
      </c>
      <c r="I20" s="269" t="s">
        <v>382</v>
      </c>
      <c r="J20" s="267"/>
      <c r="K20" s="268" t="s">
        <v>361</v>
      </c>
      <c r="L20" s="268" t="s">
        <v>366</v>
      </c>
      <c r="M20" s="269" t="s">
        <v>382</v>
      </c>
      <c r="N20" s="267"/>
      <c r="O20" s="268"/>
      <c r="P20" s="268"/>
      <c r="Q20" s="269"/>
      <c r="R20" s="267"/>
      <c r="S20" s="265"/>
      <c r="T20" s="265"/>
      <c r="U20" s="266"/>
      <c r="V20" s="267"/>
      <c r="W20" s="265"/>
      <c r="X20" s="265"/>
      <c r="Y20" s="266"/>
      <c r="Z20" s="267"/>
      <c r="AA20" s="267"/>
      <c r="AB20" s="267"/>
      <c r="AC20" s="272"/>
    </row>
    <row r="21" spans="1:29" s="166" customFormat="1" x14ac:dyDescent="0.3">
      <c r="A21" s="40">
        <v>19</v>
      </c>
      <c r="C21" s="268"/>
      <c r="D21" s="268"/>
      <c r="E21" s="269"/>
      <c r="F21" s="267"/>
      <c r="G21" s="268" t="s">
        <v>412</v>
      </c>
      <c r="H21" s="268" t="s">
        <v>357</v>
      </c>
      <c r="I21" s="269" t="s">
        <v>385</v>
      </c>
      <c r="J21" s="267"/>
      <c r="K21" s="268"/>
      <c r="L21" s="268"/>
      <c r="M21" s="269"/>
      <c r="N21" s="267"/>
      <c r="O21" s="268"/>
      <c r="P21" s="268"/>
      <c r="Q21" s="269"/>
      <c r="R21" s="267"/>
      <c r="S21" s="265"/>
      <c r="T21" s="265"/>
      <c r="U21" s="266"/>
      <c r="V21" s="267"/>
      <c r="W21" s="265"/>
      <c r="X21" s="265"/>
      <c r="Y21" s="266"/>
      <c r="Z21" s="267"/>
      <c r="AA21" s="267"/>
      <c r="AB21" s="267"/>
      <c r="AC21" s="272"/>
    </row>
    <row r="22" spans="1:29" s="166" customFormat="1" x14ac:dyDescent="0.3">
      <c r="A22" s="40">
        <v>20</v>
      </c>
      <c r="C22" s="265"/>
      <c r="D22" s="265"/>
      <c r="E22" s="271"/>
      <c r="F22" s="267"/>
      <c r="G22" s="265"/>
      <c r="H22" s="265"/>
      <c r="I22" s="271"/>
      <c r="J22" s="267"/>
      <c r="K22" s="268"/>
      <c r="L22" s="268"/>
      <c r="M22" s="269"/>
      <c r="N22" s="267"/>
      <c r="O22" s="268"/>
      <c r="P22" s="268"/>
      <c r="Q22" s="269"/>
      <c r="R22" s="267"/>
      <c r="S22" s="265"/>
      <c r="T22" s="265"/>
      <c r="U22" s="266"/>
      <c r="V22" s="267"/>
      <c r="W22" s="265"/>
      <c r="X22" s="265"/>
      <c r="Y22" s="266"/>
      <c r="Z22" s="267"/>
      <c r="AA22" s="267"/>
      <c r="AB22" s="267"/>
      <c r="AC22" s="272"/>
    </row>
    <row r="23" spans="1:29" s="166" customFormat="1" x14ac:dyDescent="0.3">
      <c r="A23" s="40"/>
      <c r="C23" s="142"/>
      <c r="D23" s="142"/>
      <c r="E23" s="144"/>
      <c r="F23" s="142"/>
      <c r="J23" s="142"/>
      <c r="K23" s="142"/>
      <c r="L23" s="142"/>
      <c r="M23" s="143"/>
      <c r="N23" s="142"/>
      <c r="O23" s="142"/>
      <c r="P23" s="142"/>
      <c r="Q23" s="143"/>
      <c r="R23" s="142"/>
      <c r="S23" s="142"/>
      <c r="T23" s="142"/>
      <c r="U23" s="144"/>
      <c r="V23" s="142"/>
      <c r="W23" s="157"/>
      <c r="X23" s="119"/>
      <c r="Y23" s="157"/>
      <c r="Z23" s="142"/>
      <c r="AA23" s="142"/>
      <c r="AB23" s="142"/>
      <c r="AC23" s="144"/>
    </row>
    <row r="24" spans="1:29" x14ac:dyDescent="0.3">
      <c r="C24" s="4" t="s">
        <v>53</v>
      </c>
      <c r="G24" s="4" t="s">
        <v>2</v>
      </c>
      <c r="K24" s="4" t="s">
        <v>3</v>
      </c>
      <c r="O24" s="4" t="s">
        <v>5</v>
      </c>
      <c r="S24" s="4" t="s">
        <v>7</v>
      </c>
      <c r="W24" s="4"/>
    </row>
    <row r="25" spans="1:29" x14ac:dyDescent="0.3">
      <c r="A25" s="40">
        <v>1</v>
      </c>
      <c r="C25" s="14" t="s">
        <v>218</v>
      </c>
      <c r="D25" s="14" t="s">
        <v>381</v>
      </c>
      <c r="E25" s="164" t="s">
        <v>382</v>
      </c>
      <c r="F25" s="119"/>
      <c r="G25" s="14" t="s">
        <v>397</v>
      </c>
      <c r="H25" s="14" t="s">
        <v>355</v>
      </c>
      <c r="I25" s="266" t="s">
        <v>382</v>
      </c>
      <c r="J25" s="119"/>
      <c r="K25" s="14" t="s">
        <v>397</v>
      </c>
      <c r="L25" s="14" t="s">
        <v>412</v>
      </c>
      <c r="M25" s="266" t="s">
        <v>382</v>
      </c>
      <c r="N25" s="119"/>
      <c r="O25" s="14"/>
      <c r="P25" s="14"/>
      <c r="Q25" s="164"/>
      <c r="R25" s="158"/>
      <c r="S25" s="14"/>
      <c r="T25" s="14"/>
      <c r="U25" s="164"/>
      <c r="V25" s="119"/>
    </row>
    <row r="26" spans="1:29" x14ac:dyDescent="0.3">
      <c r="A26" s="40">
        <v>2</v>
      </c>
      <c r="C26" s="14" t="s">
        <v>336</v>
      </c>
      <c r="D26" s="14" t="s">
        <v>356</v>
      </c>
      <c r="E26" s="164" t="s">
        <v>383</v>
      </c>
      <c r="F26" s="119"/>
      <c r="G26" s="14" t="s">
        <v>218</v>
      </c>
      <c r="H26" s="14" t="s">
        <v>362</v>
      </c>
      <c r="I26" s="266" t="s">
        <v>382</v>
      </c>
      <c r="J26" s="119"/>
      <c r="K26" s="14" t="s">
        <v>218</v>
      </c>
      <c r="L26" s="14" t="s">
        <v>355</v>
      </c>
      <c r="M26" s="266" t="s">
        <v>385</v>
      </c>
      <c r="N26" s="119"/>
      <c r="O26" s="14"/>
      <c r="P26" s="14"/>
      <c r="Q26" s="164"/>
      <c r="R26" s="158"/>
      <c r="S26" s="14"/>
      <c r="T26" s="14"/>
      <c r="U26" s="164"/>
      <c r="V26" s="119"/>
    </row>
    <row r="27" spans="1:29" x14ac:dyDescent="0.3">
      <c r="A27" s="40">
        <v>3</v>
      </c>
      <c r="C27" s="14" t="s">
        <v>384</v>
      </c>
      <c r="D27" s="14" t="s">
        <v>364</v>
      </c>
      <c r="E27" s="164" t="s">
        <v>385</v>
      </c>
      <c r="F27" s="119"/>
      <c r="G27" s="14" t="s">
        <v>399</v>
      </c>
      <c r="H27" s="14" t="s">
        <v>360</v>
      </c>
      <c r="I27" s="266" t="s">
        <v>382</v>
      </c>
      <c r="J27" s="119"/>
      <c r="K27" s="14" t="s">
        <v>399</v>
      </c>
      <c r="L27" s="14" t="s">
        <v>357</v>
      </c>
      <c r="M27" s="266" t="s">
        <v>382</v>
      </c>
      <c r="N27" s="119"/>
      <c r="O27" s="14"/>
      <c r="P27" s="14"/>
      <c r="Q27" s="164"/>
      <c r="R27" s="158"/>
      <c r="S27" s="14"/>
      <c r="T27" s="14"/>
      <c r="U27" s="164"/>
      <c r="V27" s="119"/>
    </row>
    <row r="28" spans="1:29" x14ac:dyDescent="0.3">
      <c r="A28" s="40">
        <v>4</v>
      </c>
      <c r="C28" s="14" t="s">
        <v>363</v>
      </c>
      <c r="D28" s="14" t="s">
        <v>386</v>
      </c>
      <c r="E28" s="164" t="s">
        <v>385</v>
      </c>
      <c r="F28" s="119"/>
      <c r="G28" s="14" t="s">
        <v>367</v>
      </c>
      <c r="H28" s="14" t="s">
        <v>412</v>
      </c>
      <c r="I28" s="266" t="s">
        <v>383</v>
      </c>
      <c r="J28" s="119"/>
      <c r="K28" s="14" t="s">
        <v>363</v>
      </c>
      <c r="L28" s="14" t="s">
        <v>384</v>
      </c>
      <c r="M28" s="266" t="s">
        <v>383</v>
      </c>
      <c r="N28" s="119"/>
      <c r="O28" s="14"/>
      <c r="P28" s="14"/>
      <c r="Q28" s="164"/>
      <c r="R28" s="119"/>
      <c r="S28" s="14"/>
      <c r="T28" s="14"/>
      <c r="U28" s="164"/>
      <c r="V28" s="119"/>
    </row>
    <row r="29" spans="1:29" x14ac:dyDescent="0.3">
      <c r="A29" s="40">
        <v>5</v>
      </c>
      <c r="C29" s="14" t="s">
        <v>387</v>
      </c>
      <c r="D29" s="14" t="s">
        <v>362</v>
      </c>
      <c r="E29" s="164" t="s">
        <v>383</v>
      </c>
      <c r="F29" s="119"/>
      <c r="G29" s="14" t="s">
        <v>361</v>
      </c>
      <c r="H29" s="14" t="s">
        <v>356</v>
      </c>
      <c r="I29" s="266" t="s">
        <v>383</v>
      </c>
      <c r="J29" s="119"/>
      <c r="K29" s="14" t="s">
        <v>381</v>
      </c>
      <c r="L29" s="14" t="s">
        <v>364</v>
      </c>
      <c r="M29" s="266" t="s">
        <v>385</v>
      </c>
      <c r="N29" s="119"/>
      <c r="O29" s="14"/>
      <c r="P29" s="14"/>
      <c r="Q29" s="164"/>
      <c r="R29" s="119"/>
      <c r="S29" s="14"/>
      <c r="T29" s="14"/>
      <c r="U29" s="164"/>
      <c r="V29" s="119"/>
    </row>
    <row r="30" spans="1:29" x14ac:dyDescent="0.3">
      <c r="A30" s="40">
        <v>6</v>
      </c>
      <c r="C30" s="14" t="s">
        <v>388</v>
      </c>
      <c r="D30" s="14" t="s">
        <v>389</v>
      </c>
      <c r="E30" s="164" t="s">
        <v>382</v>
      </c>
      <c r="F30" s="119"/>
      <c r="G30" s="14" t="s">
        <v>336</v>
      </c>
      <c r="H30" s="14" t="s">
        <v>373</v>
      </c>
      <c r="I30" s="266" t="s">
        <v>383</v>
      </c>
      <c r="J30" s="119"/>
      <c r="K30" s="14" t="s">
        <v>360</v>
      </c>
      <c r="L30" s="14" t="s">
        <v>373</v>
      </c>
      <c r="M30" s="266" t="s">
        <v>382</v>
      </c>
      <c r="N30" s="119"/>
      <c r="O30" s="14"/>
      <c r="P30" s="14"/>
      <c r="Q30" s="164"/>
      <c r="R30" s="119"/>
      <c r="S30" s="14"/>
      <c r="T30" s="14"/>
      <c r="U30" s="164"/>
      <c r="V30" s="119"/>
    </row>
    <row r="31" spans="1:29" x14ac:dyDescent="0.3">
      <c r="A31" s="40">
        <v>7</v>
      </c>
      <c r="C31" s="14" t="s">
        <v>361</v>
      </c>
      <c r="D31" s="14" t="s">
        <v>390</v>
      </c>
      <c r="E31" s="164" t="s">
        <v>382</v>
      </c>
      <c r="F31" s="119"/>
      <c r="G31" s="14" t="s">
        <v>364</v>
      </c>
      <c r="H31" s="14" t="s">
        <v>366</v>
      </c>
      <c r="I31" s="266" t="s">
        <v>382</v>
      </c>
      <c r="J31" s="119"/>
      <c r="K31" s="14" t="s">
        <v>362</v>
      </c>
      <c r="L31" s="14" t="s">
        <v>336</v>
      </c>
      <c r="M31" s="266" t="s">
        <v>382</v>
      </c>
      <c r="N31" s="119"/>
      <c r="O31" s="14"/>
      <c r="P31" s="14"/>
      <c r="Q31" s="164"/>
      <c r="R31" s="119"/>
      <c r="S31" s="14"/>
      <c r="T31" s="14"/>
      <c r="U31" s="164"/>
      <c r="V31" s="119"/>
    </row>
    <row r="32" spans="1:29" x14ac:dyDescent="0.3">
      <c r="A32" s="40">
        <v>8</v>
      </c>
      <c r="C32" s="14" t="s">
        <v>367</v>
      </c>
      <c r="D32" s="14" t="s">
        <v>359</v>
      </c>
      <c r="E32" s="164" t="s">
        <v>385</v>
      </c>
      <c r="F32" s="119"/>
      <c r="G32" s="14" t="s">
        <v>384</v>
      </c>
      <c r="H32" s="14" t="s">
        <v>374</v>
      </c>
      <c r="I32" s="266" t="s">
        <v>382</v>
      </c>
      <c r="J32" s="119"/>
      <c r="K32" s="14" t="s">
        <v>359</v>
      </c>
      <c r="L32" s="14" t="s">
        <v>358</v>
      </c>
      <c r="M32" s="266" t="s">
        <v>383</v>
      </c>
      <c r="N32" s="119"/>
      <c r="O32" s="14"/>
      <c r="P32" s="14"/>
      <c r="Q32" s="164"/>
      <c r="R32" s="119"/>
      <c r="S32" s="14"/>
      <c r="T32" s="14"/>
      <c r="U32" s="164"/>
      <c r="V32" s="119"/>
    </row>
    <row r="33" spans="1:22" x14ac:dyDescent="0.3">
      <c r="A33" s="40">
        <v>9</v>
      </c>
      <c r="C33" s="14" t="s">
        <v>365</v>
      </c>
      <c r="D33" s="14" t="s">
        <v>369</v>
      </c>
      <c r="E33" s="164" t="s">
        <v>382</v>
      </c>
      <c r="F33" s="119"/>
      <c r="G33" s="14" t="s">
        <v>381</v>
      </c>
      <c r="H33" s="14" t="s">
        <v>396</v>
      </c>
      <c r="I33" s="266" t="s">
        <v>382</v>
      </c>
      <c r="J33" s="119"/>
      <c r="K33" s="14" t="s">
        <v>369</v>
      </c>
      <c r="L33" s="14" t="s">
        <v>374</v>
      </c>
      <c r="M33" s="266" t="s">
        <v>383</v>
      </c>
      <c r="N33" s="119"/>
      <c r="O33" s="14"/>
      <c r="P33" s="14"/>
      <c r="Q33" s="164"/>
      <c r="R33" s="119"/>
      <c r="S33" s="14"/>
      <c r="T33" s="14"/>
      <c r="U33" s="164"/>
      <c r="V33" s="119"/>
    </row>
    <row r="34" spans="1:22" x14ac:dyDescent="0.3">
      <c r="A34" s="40">
        <v>10</v>
      </c>
      <c r="C34" s="14" t="s">
        <v>373</v>
      </c>
      <c r="D34" s="14" t="s">
        <v>370</v>
      </c>
      <c r="E34" s="164" t="s">
        <v>382</v>
      </c>
      <c r="F34" s="119"/>
      <c r="G34" s="14" t="s">
        <v>378</v>
      </c>
      <c r="H34" s="14" t="s">
        <v>365</v>
      </c>
      <c r="I34" s="266" t="s">
        <v>382</v>
      </c>
      <c r="J34" s="119"/>
      <c r="K34" s="14" t="s">
        <v>361</v>
      </c>
      <c r="L34" s="14" t="s">
        <v>367</v>
      </c>
      <c r="M34" s="266" t="s">
        <v>382</v>
      </c>
      <c r="N34" s="119"/>
      <c r="O34" s="14"/>
      <c r="P34" s="14"/>
      <c r="Q34" s="164"/>
      <c r="R34" s="119"/>
      <c r="S34" s="14"/>
      <c r="T34" s="14"/>
      <c r="U34" s="164"/>
      <c r="V34" s="119"/>
    </row>
    <row r="35" spans="1:22" x14ac:dyDescent="0.3">
      <c r="A35" s="40">
        <v>11</v>
      </c>
      <c r="C35" s="14" t="s">
        <v>391</v>
      </c>
      <c r="D35" s="14" t="s">
        <v>378</v>
      </c>
      <c r="E35" s="164" t="s">
        <v>382</v>
      </c>
      <c r="F35" s="119"/>
      <c r="G35" s="14" t="s">
        <v>392</v>
      </c>
      <c r="H35" s="14" t="s">
        <v>375</v>
      </c>
      <c r="I35" s="266" t="s">
        <v>382</v>
      </c>
      <c r="J35" s="119"/>
      <c r="K35" s="14" t="s">
        <v>366</v>
      </c>
      <c r="L35" s="14" t="s">
        <v>378</v>
      </c>
      <c r="M35" s="266" t="s">
        <v>382</v>
      </c>
      <c r="N35" s="119"/>
      <c r="O35" s="14"/>
      <c r="P35" s="14"/>
      <c r="Q35" s="164"/>
      <c r="R35" s="119"/>
      <c r="S35" s="14"/>
      <c r="T35" s="14"/>
      <c r="U35" s="164"/>
      <c r="V35" s="119"/>
    </row>
    <row r="36" spans="1:22" x14ac:dyDescent="0.3">
      <c r="A36" s="40">
        <v>12</v>
      </c>
      <c r="C36" s="14" t="s">
        <v>392</v>
      </c>
      <c r="D36" s="14" t="s">
        <v>374</v>
      </c>
      <c r="E36" s="164" t="s">
        <v>385</v>
      </c>
      <c r="F36" s="119"/>
      <c r="G36" s="14" t="s">
        <v>358</v>
      </c>
      <c r="H36" s="14" t="s">
        <v>400</v>
      </c>
      <c r="I36" s="266" t="s">
        <v>382</v>
      </c>
      <c r="J36" s="119"/>
      <c r="K36" s="14" t="s">
        <v>375</v>
      </c>
      <c r="L36" s="14" t="s">
        <v>370</v>
      </c>
      <c r="M36" s="266" t="s">
        <v>383</v>
      </c>
      <c r="N36" s="119"/>
      <c r="O36" s="14"/>
      <c r="P36" s="14"/>
      <c r="Q36" s="164"/>
      <c r="R36" s="119"/>
      <c r="S36" s="14"/>
      <c r="T36" s="14"/>
      <c r="U36" s="164"/>
      <c r="V36" s="119"/>
    </row>
    <row r="37" spans="1:22" x14ac:dyDescent="0.3">
      <c r="A37" s="40">
        <v>13</v>
      </c>
      <c r="C37" s="14" t="s">
        <v>393</v>
      </c>
      <c r="D37" s="14" t="s">
        <v>368</v>
      </c>
      <c r="E37" s="164" t="s">
        <v>382</v>
      </c>
      <c r="F37" s="119"/>
      <c r="G37" s="14" t="s">
        <v>369</v>
      </c>
      <c r="H37" s="14" t="s">
        <v>394</v>
      </c>
      <c r="I37" s="266" t="s">
        <v>382</v>
      </c>
      <c r="J37" s="119"/>
      <c r="K37" s="14" t="s">
        <v>391</v>
      </c>
      <c r="L37" s="14" t="s">
        <v>392</v>
      </c>
      <c r="M37" s="266" t="s">
        <v>382</v>
      </c>
      <c r="N37" s="119"/>
      <c r="O37" s="14"/>
      <c r="P37" s="14"/>
      <c r="Q37" s="164"/>
      <c r="R37" s="119"/>
      <c r="S37" s="14"/>
      <c r="T37" s="14"/>
      <c r="U37" s="164"/>
      <c r="V37" s="119"/>
    </row>
    <row r="38" spans="1:22" x14ac:dyDescent="0.3">
      <c r="A38" s="40">
        <v>14</v>
      </c>
      <c r="C38" s="14" t="s">
        <v>396</v>
      </c>
      <c r="D38" s="14" t="s">
        <v>395</v>
      </c>
      <c r="E38" s="164" t="s">
        <v>382</v>
      </c>
      <c r="F38" s="119"/>
      <c r="G38" s="14" t="s">
        <v>411</v>
      </c>
      <c r="H38" s="14" t="s">
        <v>370</v>
      </c>
      <c r="I38" s="266" t="s">
        <v>383</v>
      </c>
      <c r="J38" s="119"/>
      <c r="K38" s="14" t="s">
        <v>400</v>
      </c>
      <c r="L38" s="14" t="s">
        <v>390</v>
      </c>
      <c r="M38" s="266" t="s">
        <v>383</v>
      </c>
      <c r="N38" s="119"/>
      <c r="O38" s="14"/>
      <c r="P38" s="14"/>
      <c r="Q38" s="164"/>
      <c r="R38" s="119"/>
      <c r="S38" s="14"/>
      <c r="T38" s="14"/>
      <c r="U38" s="164"/>
      <c r="V38" s="119"/>
    </row>
    <row r="39" spans="1:22" x14ac:dyDescent="0.3">
      <c r="A39" s="40">
        <v>15</v>
      </c>
      <c r="C39" s="14" t="s">
        <v>375</v>
      </c>
      <c r="D39" s="14" t="s">
        <v>371</v>
      </c>
      <c r="E39" s="164" t="s">
        <v>382</v>
      </c>
      <c r="F39" s="119"/>
      <c r="G39" s="14" t="s">
        <v>371</v>
      </c>
      <c r="H39" s="14" t="s">
        <v>390</v>
      </c>
      <c r="I39" s="266" t="s">
        <v>383</v>
      </c>
      <c r="J39" s="119"/>
      <c r="K39" s="14" t="s">
        <v>368</v>
      </c>
      <c r="L39" s="14" t="s">
        <v>393</v>
      </c>
      <c r="M39" s="266" t="s">
        <v>383</v>
      </c>
      <c r="N39" s="119"/>
      <c r="O39" s="14"/>
      <c r="P39" s="14"/>
      <c r="Q39" s="164"/>
      <c r="R39" s="119"/>
      <c r="S39" s="14"/>
      <c r="T39" s="14"/>
      <c r="U39" s="164"/>
      <c r="V39" s="119"/>
    </row>
    <row r="40" spans="1:22" x14ac:dyDescent="0.3">
      <c r="A40" s="40">
        <v>16</v>
      </c>
      <c r="C40" s="14" t="s">
        <v>394</v>
      </c>
      <c r="D40" s="14" t="s">
        <v>372</v>
      </c>
      <c r="E40" s="164" t="s">
        <v>383</v>
      </c>
      <c r="G40" s="14" t="s">
        <v>376</v>
      </c>
      <c r="H40" s="14" t="s">
        <v>368</v>
      </c>
      <c r="I40" s="266" t="s">
        <v>383</v>
      </c>
      <c r="K40" s="14" t="s">
        <v>371</v>
      </c>
      <c r="L40" s="14" t="s">
        <v>396</v>
      </c>
      <c r="M40" s="266" t="s">
        <v>383</v>
      </c>
      <c r="O40" s="14"/>
      <c r="P40" s="14"/>
      <c r="Q40" s="164"/>
      <c r="S40" s="14"/>
      <c r="T40" s="14"/>
      <c r="U40" s="164"/>
    </row>
    <row r="41" spans="1:22" x14ac:dyDescent="0.3">
      <c r="A41" s="40">
        <v>17</v>
      </c>
      <c r="C41" s="268" t="s">
        <v>355</v>
      </c>
      <c r="D41" s="268" t="s">
        <v>399</v>
      </c>
      <c r="E41" s="269" t="s">
        <v>382</v>
      </c>
      <c r="G41" s="14"/>
      <c r="H41" s="14"/>
      <c r="I41" s="164"/>
      <c r="K41" s="14" t="s">
        <v>395</v>
      </c>
      <c r="L41" s="14" t="s">
        <v>411</v>
      </c>
      <c r="M41" s="266" t="s">
        <v>383</v>
      </c>
      <c r="O41" s="14"/>
      <c r="P41" s="14"/>
      <c r="Q41" s="164"/>
      <c r="S41" s="14"/>
      <c r="T41" s="14"/>
      <c r="U41" s="164"/>
    </row>
    <row r="42" spans="1:22" x14ac:dyDescent="0.3">
      <c r="A42" s="40">
        <v>18</v>
      </c>
      <c r="C42" s="156"/>
      <c r="D42" s="156"/>
      <c r="E42" s="192"/>
      <c r="G42" s="190"/>
      <c r="H42" s="190"/>
      <c r="I42" s="191"/>
      <c r="K42" s="14" t="s">
        <v>376</v>
      </c>
      <c r="L42" s="14" t="s">
        <v>394</v>
      </c>
      <c r="M42" s="266" t="s">
        <v>382</v>
      </c>
      <c r="O42" s="14"/>
      <c r="P42" s="14"/>
      <c r="Q42" s="164"/>
      <c r="S42" s="14"/>
      <c r="T42" s="14"/>
      <c r="U42" s="164"/>
    </row>
    <row r="43" spans="1:22" x14ac:dyDescent="0.3">
      <c r="A43" s="40">
        <v>19</v>
      </c>
      <c r="C43" s="44"/>
      <c r="D43" s="44"/>
      <c r="E43" s="181"/>
      <c r="G43" s="44"/>
      <c r="H43" s="44"/>
      <c r="I43" s="181"/>
      <c r="K43" s="14"/>
      <c r="L43" s="14"/>
      <c r="M43" s="164"/>
      <c r="O43" s="190"/>
      <c r="P43" s="190"/>
      <c r="Q43" s="191"/>
      <c r="S43" s="14"/>
      <c r="T43" s="14"/>
      <c r="U43" s="164"/>
    </row>
    <row r="44" spans="1:22" x14ac:dyDescent="0.3">
      <c r="A44" s="40">
        <v>20</v>
      </c>
      <c r="C44" s="44"/>
      <c r="D44" s="44"/>
      <c r="E44" s="181"/>
      <c r="G44" s="44"/>
      <c r="H44" s="44"/>
      <c r="I44" s="181"/>
      <c r="J44" s="22"/>
      <c r="K44" s="44"/>
      <c r="L44" s="44"/>
      <c r="M44" s="181"/>
      <c r="O44" s="190"/>
      <c r="P44" s="190"/>
      <c r="Q44" s="191"/>
      <c r="S44" s="44"/>
      <c r="T44" s="44"/>
      <c r="U44" s="181"/>
    </row>
    <row r="45" spans="1:22" x14ac:dyDescent="0.3">
      <c r="C45" s="7"/>
      <c r="D45" s="7"/>
      <c r="E45" s="63"/>
    </row>
    <row r="46" spans="1:22" x14ac:dyDescent="0.3">
      <c r="C46" s="7"/>
      <c r="D46" s="7"/>
      <c r="E46" s="63"/>
      <c r="K46" s="4"/>
    </row>
  </sheetData>
  <autoFilter ref="K2:M22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workbookViewId="0">
      <selection activeCell="J43" sqref="J43"/>
    </sheetView>
  </sheetViews>
  <sheetFormatPr defaultColWidth="8.6640625" defaultRowHeight="15.6" x14ac:dyDescent="0.3"/>
  <cols>
    <col min="1" max="1" width="3.5546875" style="64" customWidth="1"/>
    <col min="2" max="2" width="11.88671875" style="65" customWidth="1"/>
    <col min="3" max="3" width="18.5546875" style="64" bestFit="1" customWidth="1"/>
    <col min="4" max="14" width="6.109375" style="64" customWidth="1"/>
    <col min="15" max="15" width="8.6640625" style="193"/>
    <col min="16" max="16" width="2.33203125" style="64" customWidth="1"/>
    <col min="17" max="18" width="8.6640625" style="64"/>
    <col min="19" max="19" width="15.33203125" style="64" customWidth="1"/>
    <col min="20" max="16384" width="8.6640625" style="64"/>
  </cols>
  <sheetData>
    <row r="1" spans="1:20" ht="15.6" customHeight="1" x14ac:dyDescent="0.35">
      <c r="B1" s="67" t="s">
        <v>313</v>
      </c>
    </row>
    <row r="2" spans="1:20" ht="15.9" customHeight="1" x14ac:dyDescent="0.3">
      <c r="C2" s="280" t="s">
        <v>315</v>
      </c>
      <c r="D2" s="280"/>
      <c r="E2" s="280"/>
      <c r="F2" s="280"/>
      <c r="G2" s="280"/>
    </row>
    <row r="3" spans="1:20" ht="15.9" customHeight="1" x14ac:dyDescent="0.3">
      <c r="C3" s="280" t="s">
        <v>314</v>
      </c>
      <c r="D3" s="280"/>
      <c r="E3" s="280"/>
      <c r="F3" s="280"/>
      <c r="G3" s="280"/>
      <c r="H3" s="280"/>
      <c r="I3" s="280"/>
      <c r="J3" s="280"/>
      <c r="L3" s="139"/>
      <c r="M3" s="140" t="s">
        <v>225</v>
      </c>
    </row>
    <row r="4" spans="1:20" ht="15.9" customHeight="1" x14ac:dyDescent="0.3"/>
    <row r="5" spans="1:20" ht="15.6" customHeight="1" x14ac:dyDescent="0.3">
      <c r="B5" s="174" t="s">
        <v>139</v>
      </c>
      <c r="C5" s="333" t="s">
        <v>0</v>
      </c>
      <c r="D5" s="334" t="s">
        <v>140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6" t="s">
        <v>141</v>
      </c>
      <c r="Q5" s="338" t="s">
        <v>173</v>
      </c>
      <c r="S5" s="64" t="s">
        <v>176</v>
      </c>
    </row>
    <row r="6" spans="1:20" ht="15.9" customHeight="1" thickBot="1" x14ac:dyDescent="0.35">
      <c r="B6" s="278"/>
      <c r="C6" s="333"/>
      <c r="D6" s="68" t="s">
        <v>11</v>
      </c>
      <c r="E6" s="68" t="s">
        <v>12</v>
      </c>
      <c r="F6" s="68" t="s">
        <v>13</v>
      </c>
      <c r="G6" s="68" t="s">
        <v>14</v>
      </c>
      <c r="H6" s="68" t="s">
        <v>15</v>
      </c>
      <c r="I6" s="68" t="s">
        <v>16</v>
      </c>
      <c r="J6" s="68" t="s">
        <v>17</v>
      </c>
      <c r="K6" s="68" t="s">
        <v>18</v>
      </c>
      <c r="L6" s="68" t="s">
        <v>19</v>
      </c>
      <c r="M6" s="68" t="s">
        <v>20</v>
      </c>
      <c r="N6" s="68" t="s">
        <v>21</v>
      </c>
      <c r="O6" s="337"/>
      <c r="Q6" s="339"/>
      <c r="S6" s="64" t="s">
        <v>226</v>
      </c>
    </row>
    <row r="7" spans="1:20" ht="15.6" customHeight="1" x14ac:dyDescent="0.3">
      <c r="A7" s="68">
        <v>1</v>
      </c>
      <c r="B7" s="165">
        <v>2102</v>
      </c>
      <c r="C7" s="132" t="s">
        <v>343</v>
      </c>
      <c r="D7" s="159">
        <v>1879</v>
      </c>
      <c r="E7" s="159">
        <v>2064</v>
      </c>
      <c r="F7" s="159"/>
      <c r="G7" s="159"/>
      <c r="H7" s="159"/>
      <c r="I7" s="159"/>
      <c r="J7" s="159"/>
      <c r="K7" s="159"/>
      <c r="L7" s="159"/>
      <c r="M7" s="159"/>
      <c r="N7" s="202"/>
      <c r="O7" s="195">
        <f t="shared" ref="O7:O17" si="0">AVERAGE(D7:N7)</f>
        <v>1971.5</v>
      </c>
      <c r="Q7" s="112">
        <f>O7-B7</f>
        <v>-130.5</v>
      </c>
    </row>
    <row r="8" spans="1:20" ht="15.6" customHeight="1" thickBot="1" x14ac:dyDescent="0.35">
      <c r="A8" s="186"/>
      <c r="B8" s="279"/>
      <c r="C8" s="187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203"/>
      <c r="O8" s="275"/>
      <c r="Q8" s="189"/>
    </row>
    <row r="9" spans="1:20" ht="15.6" customHeight="1" x14ac:dyDescent="0.3">
      <c r="A9" s="183">
        <v>2</v>
      </c>
      <c r="B9" s="281">
        <v>2064</v>
      </c>
      <c r="C9" s="132" t="s">
        <v>131</v>
      </c>
      <c r="D9" s="184">
        <v>2059</v>
      </c>
      <c r="E9" s="184">
        <v>2059</v>
      </c>
      <c r="F9" s="184">
        <v>1879</v>
      </c>
      <c r="G9" s="184">
        <v>2102</v>
      </c>
      <c r="H9" s="184">
        <v>1824</v>
      </c>
      <c r="I9" s="184"/>
      <c r="J9" s="184"/>
      <c r="K9" s="184"/>
      <c r="L9" s="184"/>
      <c r="M9" s="184"/>
      <c r="N9" s="204"/>
      <c r="O9" s="274">
        <f t="shared" si="0"/>
        <v>1984.6</v>
      </c>
      <c r="Q9" s="185">
        <f>O9-B9</f>
        <v>-79.400000000000091</v>
      </c>
      <c r="S9" s="114" t="s">
        <v>177</v>
      </c>
      <c r="T9" s="102" t="s">
        <v>167</v>
      </c>
    </row>
    <row r="10" spans="1:20" ht="15.6" customHeight="1" thickBot="1" x14ac:dyDescent="0.35">
      <c r="A10" s="186"/>
      <c r="B10" s="279"/>
      <c r="C10" s="187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203"/>
      <c r="O10" s="275"/>
      <c r="Q10" s="189"/>
      <c r="S10" s="68">
        <v>-193</v>
      </c>
      <c r="T10" s="68">
        <v>7.5</v>
      </c>
    </row>
    <row r="11" spans="1:20" ht="15.9" customHeight="1" x14ac:dyDescent="0.3">
      <c r="A11" s="174">
        <v>3</v>
      </c>
      <c r="B11" s="131">
        <v>2059</v>
      </c>
      <c r="C11" s="132" t="s">
        <v>135</v>
      </c>
      <c r="D11" s="159">
        <v>1677</v>
      </c>
      <c r="E11" s="159">
        <v>1654</v>
      </c>
      <c r="F11" s="159">
        <v>2064</v>
      </c>
      <c r="G11" s="159">
        <v>1396</v>
      </c>
      <c r="H11" s="159">
        <v>1677</v>
      </c>
      <c r="I11" s="159">
        <v>1879</v>
      </c>
      <c r="J11" s="159"/>
      <c r="K11" s="159"/>
      <c r="L11" s="159"/>
      <c r="M11" s="159"/>
      <c r="N11" s="202">
        <v>2064</v>
      </c>
      <c r="O11" s="194">
        <f t="shared" si="0"/>
        <v>1773</v>
      </c>
      <c r="Q11" s="112">
        <f>O11-B11</f>
        <v>-286</v>
      </c>
      <c r="S11" s="68">
        <v>-149</v>
      </c>
      <c r="T11" s="68">
        <v>7</v>
      </c>
    </row>
    <row r="12" spans="1:20" ht="15.9" customHeight="1" thickBot="1" x14ac:dyDescent="0.35">
      <c r="A12" s="186"/>
      <c r="B12" s="279"/>
      <c r="C12" s="187"/>
      <c r="D12" s="188"/>
      <c r="E12" s="188"/>
      <c r="F12" s="188"/>
      <c r="G12" s="321">
        <v>1659</v>
      </c>
      <c r="H12" s="188"/>
      <c r="I12" s="188"/>
      <c r="J12" s="188"/>
      <c r="K12" s="188"/>
      <c r="L12" s="188"/>
      <c r="M12" s="188"/>
      <c r="N12" s="203"/>
      <c r="O12" s="275"/>
      <c r="Q12" s="189"/>
      <c r="S12" s="68">
        <v>-110</v>
      </c>
      <c r="T12" s="68">
        <v>6.5</v>
      </c>
    </row>
    <row r="13" spans="1:20" ht="15.6" customHeight="1" x14ac:dyDescent="0.3">
      <c r="A13" s="174">
        <v>4</v>
      </c>
      <c r="B13" s="131"/>
      <c r="C13" s="132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202"/>
      <c r="O13" s="194" t="e">
        <f t="shared" si="0"/>
        <v>#DIV/0!</v>
      </c>
      <c r="Q13" s="112" t="e">
        <f>O13-B13</f>
        <v>#DIV/0!</v>
      </c>
      <c r="S13" s="68">
        <v>-72</v>
      </c>
      <c r="T13" s="68">
        <v>6</v>
      </c>
    </row>
    <row r="14" spans="1:20" ht="15.6" customHeight="1" thickBot="1" x14ac:dyDescent="0.35">
      <c r="A14" s="186"/>
      <c r="B14" s="279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203"/>
      <c r="O14" s="275"/>
      <c r="Q14" s="189"/>
      <c r="S14" s="68">
        <v>-36</v>
      </c>
      <c r="T14" s="68">
        <v>5.5</v>
      </c>
    </row>
    <row r="15" spans="1:20" ht="15.9" customHeight="1" x14ac:dyDescent="0.3">
      <c r="A15" s="174">
        <v>5</v>
      </c>
      <c r="B15" s="131">
        <v>1879</v>
      </c>
      <c r="C15" s="132" t="s">
        <v>37</v>
      </c>
      <c r="D15" s="159">
        <v>2102</v>
      </c>
      <c r="E15" s="159">
        <v>1792</v>
      </c>
      <c r="F15" s="159">
        <v>1824</v>
      </c>
      <c r="G15" s="159">
        <v>2064</v>
      </c>
      <c r="H15" s="159">
        <v>1677</v>
      </c>
      <c r="I15" s="159">
        <v>2059</v>
      </c>
      <c r="J15" s="159"/>
      <c r="K15" s="159"/>
      <c r="L15" s="159"/>
      <c r="M15" s="159"/>
      <c r="N15" s="202"/>
      <c r="O15" s="194">
        <f t="shared" si="0"/>
        <v>1919.6666666666667</v>
      </c>
      <c r="Q15" s="112">
        <f>O15-B15</f>
        <v>40.666666666666742</v>
      </c>
      <c r="S15" s="68">
        <v>0</v>
      </c>
      <c r="T15" s="68">
        <v>5</v>
      </c>
    </row>
    <row r="16" spans="1:20" ht="15.9" customHeight="1" thickBot="1" x14ac:dyDescent="0.35">
      <c r="A16" s="186"/>
      <c r="B16" s="279"/>
      <c r="C16" s="187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203"/>
      <c r="O16" s="275"/>
      <c r="Q16" s="189"/>
      <c r="S16" s="68">
        <v>36</v>
      </c>
      <c r="T16" s="68">
        <v>4.5</v>
      </c>
    </row>
    <row r="17" spans="1:20" ht="15.6" customHeight="1" x14ac:dyDescent="0.3">
      <c r="A17" s="174">
        <v>6</v>
      </c>
      <c r="B17" s="131">
        <v>1824</v>
      </c>
      <c r="C17" s="132" t="s">
        <v>38</v>
      </c>
      <c r="D17" s="159">
        <v>1677</v>
      </c>
      <c r="E17" s="159">
        <v>1879</v>
      </c>
      <c r="F17" s="159">
        <v>1469</v>
      </c>
      <c r="G17" s="159">
        <v>1396</v>
      </c>
      <c r="H17" s="159">
        <v>2064</v>
      </c>
      <c r="I17" s="159"/>
      <c r="J17" s="159"/>
      <c r="K17" s="159"/>
      <c r="L17" s="159"/>
      <c r="M17" s="159"/>
      <c r="N17" s="202"/>
      <c r="O17" s="194">
        <f t="shared" si="0"/>
        <v>1697</v>
      </c>
      <c r="Q17" s="112">
        <f>O17-B17</f>
        <v>-127</v>
      </c>
      <c r="S17" s="68">
        <v>72</v>
      </c>
      <c r="T17" s="68">
        <v>4</v>
      </c>
    </row>
    <row r="18" spans="1:20" ht="15.6" customHeight="1" thickBot="1" x14ac:dyDescent="0.35">
      <c r="A18" s="186"/>
      <c r="B18" s="279"/>
      <c r="C18" s="187"/>
      <c r="D18" s="188"/>
      <c r="E18" s="188"/>
      <c r="F18" s="188"/>
      <c r="G18" s="321">
        <v>1424</v>
      </c>
      <c r="H18" s="188"/>
      <c r="I18" s="188"/>
      <c r="J18" s="188"/>
      <c r="K18" s="188"/>
      <c r="L18" s="188"/>
      <c r="M18" s="188"/>
      <c r="N18" s="203"/>
      <c r="O18" s="275"/>
      <c r="Q18" s="189"/>
      <c r="S18" s="68">
        <v>110</v>
      </c>
      <c r="T18" s="68">
        <v>3.5</v>
      </c>
    </row>
    <row r="19" spans="1:20" ht="15.9" customHeight="1" x14ac:dyDescent="0.3">
      <c r="A19" s="174">
        <v>7</v>
      </c>
      <c r="B19" s="131">
        <v>1792</v>
      </c>
      <c r="C19" s="132" t="s">
        <v>187</v>
      </c>
      <c r="D19" s="159">
        <v>1879</v>
      </c>
      <c r="E19" s="159">
        <v>1677</v>
      </c>
      <c r="F19" s="159">
        <v>1558</v>
      </c>
      <c r="G19" s="159">
        <v>1677</v>
      </c>
      <c r="H19" s="159"/>
      <c r="I19" s="159"/>
      <c r="J19" s="159"/>
      <c r="K19" s="159"/>
      <c r="L19" s="159"/>
      <c r="M19" s="159"/>
      <c r="N19" s="202"/>
      <c r="O19" s="194">
        <f t="shared" ref="O19:O35" si="1">AVERAGE(D19:N19)</f>
        <v>1697.75</v>
      </c>
      <c r="Q19" s="112">
        <f>O19-B19</f>
        <v>-94.25</v>
      </c>
      <c r="S19" s="68">
        <v>149</v>
      </c>
      <c r="T19" s="68">
        <v>3</v>
      </c>
    </row>
    <row r="20" spans="1:20" ht="15.9" customHeight="1" thickBot="1" x14ac:dyDescent="0.35">
      <c r="A20" s="186"/>
      <c r="B20" s="279"/>
      <c r="C20" s="187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203"/>
      <c r="O20" s="275"/>
      <c r="Q20" s="189"/>
      <c r="S20" s="68">
        <v>193</v>
      </c>
      <c r="T20" s="68">
        <v>2.5</v>
      </c>
    </row>
    <row r="21" spans="1:20" ht="15.6" customHeight="1" x14ac:dyDescent="0.3">
      <c r="A21" s="174">
        <v>8</v>
      </c>
      <c r="B21" s="131">
        <v>1677</v>
      </c>
      <c r="C21" s="132" t="s">
        <v>81</v>
      </c>
      <c r="D21" s="159">
        <v>2059</v>
      </c>
      <c r="E21" s="159">
        <v>1520</v>
      </c>
      <c r="F21" s="159">
        <v>1792</v>
      </c>
      <c r="G21" s="159">
        <v>1459</v>
      </c>
      <c r="H21" s="159">
        <v>1879</v>
      </c>
      <c r="I21" s="159"/>
      <c r="J21" s="159"/>
      <c r="K21" s="159"/>
      <c r="L21" s="159"/>
      <c r="M21" s="159"/>
      <c r="N21" s="202"/>
      <c r="O21" s="194">
        <f t="shared" si="1"/>
        <v>1741.8</v>
      </c>
      <c r="Q21" s="112">
        <f>O21-B21</f>
        <v>64.799999999999955</v>
      </c>
    </row>
    <row r="22" spans="1:20" ht="15.6" customHeight="1" thickBot="1" x14ac:dyDescent="0.35">
      <c r="A22" s="186"/>
      <c r="B22" s="279"/>
      <c r="C22" s="187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203"/>
      <c r="O22" s="275"/>
      <c r="Q22" s="189"/>
    </row>
    <row r="23" spans="1:20" ht="15.9" customHeight="1" x14ac:dyDescent="0.3">
      <c r="A23" s="174">
        <v>9</v>
      </c>
      <c r="B23" s="131">
        <v>1677</v>
      </c>
      <c r="C23" s="132" t="s">
        <v>133</v>
      </c>
      <c r="D23" s="159">
        <v>1597</v>
      </c>
      <c r="E23" s="159">
        <v>1429</v>
      </c>
      <c r="F23" s="159">
        <v>1824</v>
      </c>
      <c r="G23" s="159">
        <v>1534</v>
      </c>
      <c r="H23" s="159">
        <v>2059</v>
      </c>
      <c r="I23" s="159">
        <v>1792</v>
      </c>
      <c r="J23" s="159"/>
      <c r="K23" s="159"/>
      <c r="L23" s="159"/>
      <c r="M23" s="159"/>
      <c r="N23" s="202"/>
      <c r="O23" s="194">
        <f t="shared" si="1"/>
        <v>1705.8333333333333</v>
      </c>
      <c r="Q23" s="112">
        <f>O23-B23</f>
        <v>28.833333333333258</v>
      </c>
    </row>
    <row r="24" spans="1:20" ht="15.9" customHeight="1" thickBot="1" x14ac:dyDescent="0.35">
      <c r="A24" s="186"/>
      <c r="B24" s="279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203"/>
      <c r="O24" s="275"/>
      <c r="Q24" s="189"/>
    </row>
    <row r="25" spans="1:20" ht="15.6" customHeight="1" x14ac:dyDescent="0.3">
      <c r="A25" s="174">
        <v>10</v>
      </c>
      <c r="B25" s="131">
        <v>1654</v>
      </c>
      <c r="C25" s="132" t="s">
        <v>243</v>
      </c>
      <c r="D25" s="159">
        <v>1510</v>
      </c>
      <c r="E25" s="159">
        <v>2059</v>
      </c>
      <c r="F25" s="159">
        <v>1520</v>
      </c>
      <c r="G25" s="316"/>
      <c r="H25" s="159">
        <v>1277</v>
      </c>
      <c r="I25" s="159">
        <v>1472</v>
      </c>
      <c r="J25" s="159"/>
      <c r="K25" s="159"/>
      <c r="L25" s="159"/>
      <c r="M25" s="159"/>
      <c r="N25" s="202"/>
      <c r="O25" s="194">
        <f t="shared" si="1"/>
        <v>1567.6</v>
      </c>
      <c r="Q25" s="112">
        <f>O25-B25</f>
        <v>-86.400000000000091</v>
      </c>
    </row>
    <row r="26" spans="1:20" ht="15.6" customHeight="1" thickBot="1" x14ac:dyDescent="0.35">
      <c r="A26" s="186"/>
      <c r="B26" s="279"/>
      <c r="C26" s="187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203"/>
      <c r="O26" s="275"/>
      <c r="Q26" s="189"/>
    </row>
    <row r="27" spans="1:20" ht="15.9" customHeight="1" x14ac:dyDescent="0.3">
      <c r="A27" s="174">
        <v>11</v>
      </c>
      <c r="B27" s="131"/>
      <c r="C27" s="132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202"/>
      <c r="O27" s="194" t="e">
        <f t="shared" si="1"/>
        <v>#DIV/0!</v>
      </c>
      <c r="Q27" s="112" t="e">
        <f>O27-B27</f>
        <v>#DIV/0!</v>
      </c>
    </row>
    <row r="28" spans="1:20" ht="15.9" customHeight="1" thickBot="1" x14ac:dyDescent="0.35">
      <c r="A28" s="186"/>
      <c r="B28" s="279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203"/>
      <c r="O28" s="275"/>
      <c r="Q28" s="189"/>
    </row>
    <row r="29" spans="1:20" ht="15.9" customHeight="1" x14ac:dyDescent="0.3">
      <c r="A29" s="174">
        <v>12</v>
      </c>
      <c r="B29" s="131">
        <v>1597</v>
      </c>
      <c r="C29" s="69" t="s">
        <v>229</v>
      </c>
      <c r="D29" s="159">
        <v>1677</v>
      </c>
      <c r="E29" s="159">
        <v>1396</v>
      </c>
      <c r="F29" s="159">
        <v>1211</v>
      </c>
      <c r="G29" s="159">
        <v>1434</v>
      </c>
      <c r="H29" s="316"/>
      <c r="I29" s="159">
        <v>1445</v>
      </c>
      <c r="J29" s="159"/>
      <c r="K29" s="159"/>
      <c r="L29" s="159"/>
      <c r="M29" s="159"/>
      <c r="N29" s="202"/>
      <c r="O29" s="194">
        <f t="shared" si="1"/>
        <v>1432.6</v>
      </c>
      <c r="Q29" s="112">
        <f>O29-B29</f>
        <v>-164.40000000000009</v>
      </c>
    </row>
    <row r="30" spans="1:20" ht="15.9" customHeight="1" thickBot="1" x14ac:dyDescent="0.35">
      <c r="A30" s="186"/>
      <c r="B30" s="279"/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203"/>
      <c r="O30" s="275"/>
      <c r="Q30" s="189"/>
    </row>
    <row r="31" spans="1:20" ht="15.9" customHeight="1" x14ac:dyDescent="0.3">
      <c r="A31" s="174">
        <v>13</v>
      </c>
      <c r="B31" s="131">
        <v>1558</v>
      </c>
      <c r="C31" s="132" t="s">
        <v>41</v>
      </c>
      <c r="D31" s="159">
        <v>1445</v>
      </c>
      <c r="E31" s="159">
        <v>1434</v>
      </c>
      <c r="F31" s="159">
        <v>1534</v>
      </c>
      <c r="G31" s="159">
        <v>1792</v>
      </c>
      <c r="H31" s="159">
        <v>1472</v>
      </c>
      <c r="I31" s="159">
        <v>1240</v>
      </c>
      <c r="J31" s="159"/>
      <c r="K31" s="159"/>
      <c r="L31" s="159"/>
      <c r="M31" s="159"/>
      <c r="N31" s="202"/>
      <c r="O31" s="194">
        <f t="shared" si="1"/>
        <v>1486.1666666666667</v>
      </c>
      <c r="Q31" s="112">
        <f>O31-B31</f>
        <v>-71.833333333333258</v>
      </c>
    </row>
    <row r="32" spans="1:20" ht="15.9" customHeight="1" thickBot="1" x14ac:dyDescent="0.35">
      <c r="A32" s="186"/>
      <c r="B32" s="279"/>
      <c r="C32" s="187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203"/>
      <c r="O32" s="275"/>
      <c r="Q32" s="189"/>
    </row>
    <row r="33" spans="1:20" ht="15.9" customHeight="1" x14ac:dyDescent="0.3">
      <c r="A33" s="174">
        <v>14</v>
      </c>
      <c r="B33" s="131">
        <v>1534</v>
      </c>
      <c r="C33" s="132" t="s">
        <v>136</v>
      </c>
      <c r="D33" s="159">
        <v>1459</v>
      </c>
      <c r="E33" s="159">
        <v>1558</v>
      </c>
      <c r="F33" s="159">
        <v>1677</v>
      </c>
      <c r="G33" s="159">
        <v>1120</v>
      </c>
      <c r="H33" s="159">
        <v>1309</v>
      </c>
      <c r="I33" s="159">
        <v>1434</v>
      </c>
      <c r="J33" s="159"/>
      <c r="K33" s="159"/>
      <c r="L33" s="159"/>
      <c r="M33" s="159"/>
      <c r="N33" s="202"/>
      <c r="O33" s="194">
        <f t="shared" si="1"/>
        <v>1426.1666666666667</v>
      </c>
      <c r="Q33" s="112">
        <f>O33-B33</f>
        <v>-107.83333333333326</v>
      </c>
    </row>
    <row r="34" spans="1:20" ht="15.9" customHeight="1" thickBot="1" x14ac:dyDescent="0.35">
      <c r="A34" s="186"/>
      <c r="B34" s="279"/>
      <c r="C34" s="187"/>
      <c r="D34" s="188"/>
      <c r="E34" s="188"/>
      <c r="F34" s="188"/>
      <c r="G34" s="321">
        <v>1134</v>
      </c>
      <c r="H34" s="188"/>
      <c r="I34" s="188"/>
      <c r="J34" s="188"/>
      <c r="K34" s="188"/>
      <c r="L34" s="188"/>
      <c r="M34" s="188"/>
      <c r="N34" s="203"/>
      <c r="O34" s="275"/>
      <c r="Q34" s="189"/>
      <c r="S34" s="273"/>
      <c r="T34" s="273"/>
    </row>
    <row r="35" spans="1:20" ht="15.9" customHeight="1" x14ac:dyDescent="0.3">
      <c r="A35" s="174">
        <v>15</v>
      </c>
      <c r="B35" s="131">
        <v>1520</v>
      </c>
      <c r="C35" s="71" t="s">
        <v>234</v>
      </c>
      <c r="D35" s="159">
        <v>1459</v>
      </c>
      <c r="E35" s="159">
        <v>1677</v>
      </c>
      <c r="F35" s="159">
        <v>1654</v>
      </c>
      <c r="G35" s="159">
        <v>1240</v>
      </c>
      <c r="H35" s="159">
        <v>1171</v>
      </c>
      <c r="I35" s="159">
        <v>1396</v>
      </c>
      <c r="J35" s="159"/>
      <c r="K35" s="159"/>
      <c r="L35" s="159"/>
      <c r="M35" s="159"/>
      <c r="N35" s="202"/>
      <c r="O35" s="194">
        <f t="shared" si="1"/>
        <v>1432.8333333333333</v>
      </c>
      <c r="Q35" s="112">
        <f>O35-B35</f>
        <v>-87.166666666666742</v>
      </c>
    </row>
    <row r="36" spans="1:20" ht="15.9" customHeight="1" thickBot="1" x14ac:dyDescent="0.35">
      <c r="A36" s="186"/>
      <c r="B36" s="279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203"/>
      <c r="O36" s="275"/>
      <c r="Q36" s="189"/>
    </row>
    <row r="37" spans="1:20" ht="15.9" customHeight="1" x14ac:dyDescent="0.3">
      <c r="A37" s="174">
        <v>16</v>
      </c>
      <c r="B37" s="131">
        <v>1510</v>
      </c>
      <c r="C37" s="133" t="s">
        <v>238</v>
      </c>
      <c r="D37" s="159">
        <v>1396</v>
      </c>
      <c r="E37" s="159">
        <v>1335</v>
      </c>
      <c r="F37" s="159">
        <v>1434</v>
      </c>
      <c r="G37" s="159">
        <v>1654</v>
      </c>
      <c r="H37" s="159">
        <v>1240</v>
      </c>
      <c r="I37" s="159">
        <v>1429</v>
      </c>
      <c r="J37" s="159"/>
      <c r="K37" s="159"/>
      <c r="L37" s="159"/>
      <c r="M37" s="159"/>
      <c r="N37" s="202"/>
      <c r="O37" s="194">
        <f t="shared" ref="O37:O53" si="2">AVERAGE(D37:N37)</f>
        <v>1414.6666666666667</v>
      </c>
      <c r="Q37" s="112">
        <f>O37-B37</f>
        <v>-95.333333333333258</v>
      </c>
    </row>
    <row r="38" spans="1:20" ht="15.9" customHeight="1" thickBot="1" x14ac:dyDescent="0.35">
      <c r="A38" s="186"/>
      <c r="B38" s="279"/>
      <c r="C38" s="187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03"/>
      <c r="O38" s="275"/>
      <c r="Q38" s="189"/>
    </row>
    <row r="39" spans="1:20" ht="15.9" customHeight="1" x14ac:dyDescent="0.3">
      <c r="A39" s="174">
        <v>17</v>
      </c>
      <c r="B39" s="131">
        <v>1472</v>
      </c>
      <c r="C39" s="132" t="s">
        <v>43</v>
      </c>
      <c r="D39" s="159">
        <v>1392</v>
      </c>
      <c r="E39" s="159">
        <v>1429</v>
      </c>
      <c r="F39" s="159">
        <v>1396</v>
      </c>
      <c r="G39" s="159">
        <v>1309</v>
      </c>
      <c r="H39" s="159">
        <v>1558</v>
      </c>
      <c r="I39" s="159">
        <v>1654</v>
      </c>
      <c r="J39" s="159"/>
      <c r="K39" s="159"/>
      <c r="L39" s="159"/>
      <c r="M39" s="159"/>
      <c r="N39" s="202"/>
      <c r="O39" s="194">
        <f t="shared" si="2"/>
        <v>1456.3333333333333</v>
      </c>
      <c r="Q39" s="112">
        <f>O39-B39</f>
        <v>-15.666666666666742</v>
      </c>
    </row>
    <row r="40" spans="1:20" ht="15.9" customHeight="1" thickBot="1" x14ac:dyDescent="0.35">
      <c r="A40" s="186"/>
      <c r="B40" s="279"/>
      <c r="C40" s="187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203"/>
      <c r="O40" s="275"/>
      <c r="Q40" s="189"/>
    </row>
    <row r="41" spans="1:20" s="66" customFormat="1" ht="15.9" customHeight="1" x14ac:dyDescent="0.3">
      <c r="A41" s="174">
        <v>18</v>
      </c>
      <c r="B41" s="131">
        <v>1469</v>
      </c>
      <c r="C41" s="298" t="s">
        <v>270</v>
      </c>
      <c r="D41" s="159">
        <v>1335</v>
      </c>
      <c r="E41" s="159">
        <v>1445</v>
      </c>
      <c r="F41" s="159">
        <v>1392</v>
      </c>
      <c r="G41" s="159">
        <v>1824</v>
      </c>
      <c r="H41" s="159">
        <v>1429</v>
      </c>
      <c r="I41" s="159">
        <v>1459</v>
      </c>
      <c r="J41" s="159"/>
      <c r="K41" s="159"/>
      <c r="L41" s="159"/>
      <c r="M41" s="159"/>
      <c r="N41" s="202"/>
      <c r="O41" s="194">
        <f t="shared" si="2"/>
        <v>1480.6666666666667</v>
      </c>
      <c r="Q41" s="112">
        <f>O41-B41</f>
        <v>11.666666666666742</v>
      </c>
    </row>
    <row r="42" spans="1:20" s="66" customFormat="1" ht="15.9" customHeight="1" thickBot="1" x14ac:dyDescent="0.35">
      <c r="A42" s="186"/>
      <c r="B42" s="279"/>
      <c r="C42" s="187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203"/>
      <c r="O42" s="275"/>
      <c r="P42" s="64"/>
      <c r="Q42" s="189"/>
    </row>
    <row r="43" spans="1:20" s="66" customFormat="1" ht="15.9" customHeight="1" x14ac:dyDescent="0.3">
      <c r="A43" s="174">
        <v>19</v>
      </c>
      <c r="B43" s="131">
        <v>1459</v>
      </c>
      <c r="C43" s="132" t="s">
        <v>107</v>
      </c>
      <c r="D43" s="159">
        <v>1520</v>
      </c>
      <c r="E43" s="159">
        <v>1534</v>
      </c>
      <c r="F43" s="159">
        <v>1445</v>
      </c>
      <c r="G43" s="159">
        <v>1677</v>
      </c>
      <c r="H43" s="159">
        <v>1469</v>
      </c>
      <c r="I43" s="159">
        <v>1335</v>
      </c>
      <c r="J43" s="159"/>
      <c r="K43" s="159"/>
      <c r="L43" s="159"/>
      <c r="M43" s="159"/>
      <c r="N43" s="202"/>
      <c r="O43" s="194">
        <f>AVERAGE(D43:N43)</f>
        <v>1496.6666666666667</v>
      </c>
      <c r="Q43" s="112">
        <f>O43-B43</f>
        <v>37.666666666666742</v>
      </c>
    </row>
    <row r="44" spans="1:20" s="66" customFormat="1" ht="15.9" customHeight="1" thickBot="1" x14ac:dyDescent="0.35">
      <c r="A44" s="186"/>
      <c r="B44" s="279"/>
      <c r="C44" s="187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203"/>
      <c r="O44" s="275"/>
      <c r="P44" s="64"/>
      <c r="Q44" s="189"/>
    </row>
    <row r="45" spans="1:20" s="66" customFormat="1" ht="15.9" customHeight="1" x14ac:dyDescent="0.3">
      <c r="A45" s="174">
        <v>20</v>
      </c>
      <c r="B45" s="131">
        <v>1445</v>
      </c>
      <c r="C45" s="132" t="s">
        <v>47</v>
      </c>
      <c r="D45" s="159">
        <v>1558</v>
      </c>
      <c r="E45" s="159">
        <v>1469</v>
      </c>
      <c r="F45" s="159">
        <v>1459</v>
      </c>
      <c r="G45" s="159">
        <v>1392</v>
      </c>
      <c r="H45" s="159">
        <v>1156</v>
      </c>
      <c r="I45" s="159">
        <v>1597</v>
      </c>
      <c r="J45" s="159"/>
      <c r="K45" s="159"/>
      <c r="L45" s="159"/>
      <c r="M45" s="159"/>
      <c r="N45" s="202"/>
      <c r="O45" s="194">
        <f t="shared" si="2"/>
        <v>1438.5</v>
      </c>
      <c r="Q45" s="112">
        <f>O45-B45</f>
        <v>-6.5</v>
      </c>
    </row>
    <row r="46" spans="1:20" s="66" customFormat="1" ht="15.9" customHeight="1" thickBot="1" x14ac:dyDescent="0.35">
      <c r="A46" s="186"/>
      <c r="B46" s="279"/>
      <c r="C46" s="187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203"/>
      <c r="O46" s="275"/>
      <c r="P46" s="64"/>
      <c r="Q46" s="189"/>
    </row>
    <row r="47" spans="1:20" s="66" customFormat="1" ht="15.9" customHeight="1" x14ac:dyDescent="0.3">
      <c r="A47" s="174">
        <v>21</v>
      </c>
      <c r="B47" s="102">
        <v>1434</v>
      </c>
      <c r="C47" s="69" t="s">
        <v>237</v>
      </c>
      <c r="D47" s="159">
        <v>1277</v>
      </c>
      <c r="E47" s="159">
        <v>1558</v>
      </c>
      <c r="F47" s="159">
        <v>1510</v>
      </c>
      <c r="G47" s="159">
        <v>1597</v>
      </c>
      <c r="H47" s="316"/>
      <c r="I47" s="159">
        <v>1534</v>
      </c>
      <c r="J47" s="159"/>
      <c r="K47" s="159"/>
      <c r="L47" s="159"/>
      <c r="M47" s="159"/>
      <c r="N47" s="202"/>
      <c r="O47" s="194">
        <f t="shared" si="2"/>
        <v>1495.2</v>
      </c>
      <c r="Q47" s="112">
        <f>O47-B47</f>
        <v>61.200000000000045</v>
      </c>
    </row>
    <row r="48" spans="1:20" s="66" customFormat="1" ht="15.9" customHeight="1" thickBot="1" x14ac:dyDescent="0.35">
      <c r="A48" s="186"/>
      <c r="B48" s="279"/>
      <c r="C48" s="187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203"/>
      <c r="O48" s="275"/>
      <c r="P48" s="64"/>
      <c r="Q48" s="189"/>
    </row>
    <row r="49" spans="1:17" s="66" customFormat="1" ht="15.9" customHeight="1" x14ac:dyDescent="0.3">
      <c r="A49" s="174">
        <v>22</v>
      </c>
      <c r="B49" s="131">
        <v>1429</v>
      </c>
      <c r="C49" s="132" t="s">
        <v>199</v>
      </c>
      <c r="D49" s="159">
        <v>1677</v>
      </c>
      <c r="E49" s="159">
        <v>1472</v>
      </c>
      <c r="F49" s="159">
        <v>1335</v>
      </c>
      <c r="G49" s="159">
        <v>1211</v>
      </c>
      <c r="H49" s="159">
        <v>1469</v>
      </c>
      <c r="I49" s="159">
        <v>1510</v>
      </c>
      <c r="J49" s="159"/>
      <c r="K49" s="159"/>
      <c r="L49" s="159"/>
      <c r="M49" s="159"/>
      <c r="N49" s="202"/>
      <c r="O49" s="194">
        <f t="shared" si="2"/>
        <v>1445.6666666666667</v>
      </c>
      <c r="Q49" s="112">
        <f>O49-B49</f>
        <v>16.666666666666742</v>
      </c>
    </row>
    <row r="50" spans="1:17" s="66" customFormat="1" ht="15.9" customHeight="1" thickBot="1" x14ac:dyDescent="0.35">
      <c r="A50" s="186"/>
      <c r="B50" s="279"/>
      <c r="C50" s="187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03"/>
      <c r="O50" s="275"/>
      <c r="P50" s="64"/>
      <c r="Q50" s="189"/>
    </row>
    <row r="51" spans="1:17" s="66" customFormat="1" ht="15.9" customHeight="1" x14ac:dyDescent="0.3">
      <c r="A51" s="174">
        <v>23</v>
      </c>
      <c r="B51" s="102">
        <v>1396</v>
      </c>
      <c r="C51" s="69" t="s">
        <v>235</v>
      </c>
      <c r="D51" s="159">
        <v>1510</v>
      </c>
      <c r="E51" s="159">
        <v>1597</v>
      </c>
      <c r="F51" s="159">
        <v>1472</v>
      </c>
      <c r="G51" s="159">
        <v>2059</v>
      </c>
      <c r="H51" s="159">
        <v>1824</v>
      </c>
      <c r="I51" s="159">
        <v>1520</v>
      </c>
      <c r="J51" s="159"/>
      <c r="K51" s="159"/>
      <c r="L51" s="159"/>
      <c r="M51" s="159"/>
      <c r="N51" s="202"/>
      <c r="O51" s="194">
        <f t="shared" si="2"/>
        <v>1663.6666666666667</v>
      </c>
      <c r="Q51" s="112">
        <f>O51-B51</f>
        <v>267.66666666666674</v>
      </c>
    </row>
    <row r="52" spans="1:17" s="66" customFormat="1" ht="15.9" customHeight="1" thickBot="1" x14ac:dyDescent="0.35">
      <c r="A52" s="186"/>
      <c r="B52" s="279"/>
      <c r="C52" s="187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203"/>
      <c r="O52" s="275"/>
      <c r="P52" s="64"/>
      <c r="Q52" s="189"/>
    </row>
    <row r="53" spans="1:17" s="66" customFormat="1" ht="15.9" customHeight="1" x14ac:dyDescent="0.3">
      <c r="A53" s="174">
        <v>24</v>
      </c>
      <c r="B53" s="102">
        <v>1392</v>
      </c>
      <c r="C53" s="132" t="s">
        <v>256</v>
      </c>
      <c r="D53" s="159">
        <v>1472</v>
      </c>
      <c r="E53" s="159">
        <v>1309</v>
      </c>
      <c r="F53" s="159">
        <v>1469</v>
      </c>
      <c r="G53" s="159">
        <v>1171</v>
      </c>
      <c r="H53" s="316"/>
      <c r="I53" s="159">
        <v>1445</v>
      </c>
      <c r="J53" s="159"/>
      <c r="K53" s="159"/>
      <c r="L53" s="159"/>
      <c r="M53" s="159"/>
      <c r="N53" s="202"/>
      <c r="O53" s="194">
        <f t="shared" si="2"/>
        <v>1373.2</v>
      </c>
      <c r="Q53" s="112">
        <f>O53-B53</f>
        <v>-18.799999999999955</v>
      </c>
    </row>
    <row r="54" spans="1:17" s="66" customFormat="1" ht="15.9" customHeight="1" thickBot="1" x14ac:dyDescent="0.35">
      <c r="A54" s="186"/>
      <c r="B54" s="279"/>
      <c r="C54" s="187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203"/>
      <c r="O54" s="275"/>
      <c r="P54" s="64"/>
      <c r="Q54" s="189"/>
    </row>
    <row r="55" spans="1:17" ht="15.6" customHeight="1" x14ac:dyDescent="0.3">
      <c r="A55" s="174">
        <v>25</v>
      </c>
      <c r="B55" s="102">
        <v>1335</v>
      </c>
      <c r="C55" s="302" t="s">
        <v>124</v>
      </c>
      <c r="D55" s="159">
        <v>1469</v>
      </c>
      <c r="E55" s="159">
        <v>1510</v>
      </c>
      <c r="F55" s="159">
        <v>1429</v>
      </c>
      <c r="G55" s="159">
        <v>1472</v>
      </c>
      <c r="H55" s="159">
        <v>1171</v>
      </c>
      <c r="I55" s="159">
        <v>1459</v>
      </c>
      <c r="J55" s="159"/>
      <c r="K55" s="159"/>
      <c r="L55" s="159"/>
      <c r="M55" s="159"/>
      <c r="N55" s="202"/>
      <c r="O55" s="194">
        <f>AVERAGE(D55:N55)</f>
        <v>1418.3333333333333</v>
      </c>
      <c r="P55" s="66"/>
      <c r="Q55" s="112">
        <f>O55-B55</f>
        <v>83.333333333333258</v>
      </c>
    </row>
    <row r="56" spans="1:17" ht="15.6" customHeight="1" thickBot="1" x14ac:dyDescent="0.35">
      <c r="A56" s="186"/>
      <c r="B56" s="279"/>
      <c r="C56" s="187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203"/>
      <c r="O56" s="275"/>
      <c r="Q56" s="189"/>
    </row>
    <row r="57" spans="1:17" ht="15.9" customHeight="1" x14ac:dyDescent="0.3">
      <c r="A57" s="174">
        <v>26</v>
      </c>
      <c r="B57" s="102">
        <v>1309</v>
      </c>
      <c r="C57" s="132" t="s">
        <v>180</v>
      </c>
      <c r="D57" s="159">
        <v>1156</v>
      </c>
      <c r="E57" s="159">
        <v>1392</v>
      </c>
      <c r="F57" s="316"/>
      <c r="G57" s="316"/>
      <c r="H57" s="159">
        <v>1534</v>
      </c>
      <c r="I57" s="159">
        <v>1211</v>
      </c>
      <c r="J57" s="159"/>
      <c r="K57" s="159"/>
      <c r="L57" s="159"/>
      <c r="M57" s="159"/>
      <c r="N57" s="202"/>
      <c r="O57" s="194">
        <f>AVERAGE(D57:N57)</f>
        <v>1323.25</v>
      </c>
      <c r="P57" s="66"/>
      <c r="Q57" s="112">
        <f>O57-B57</f>
        <v>14.25</v>
      </c>
    </row>
    <row r="58" spans="1:17" ht="15.9" customHeight="1" thickBot="1" x14ac:dyDescent="0.35">
      <c r="A58" s="186"/>
      <c r="B58" s="279"/>
      <c r="C58" s="187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203"/>
      <c r="O58" s="275"/>
      <c r="Q58" s="189"/>
    </row>
    <row r="59" spans="1:17" ht="15.9" customHeight="1" x14ac:dyDescent="0.3">
      <c r="A59" s="174">
        <v>27</v>
      </c>
      <c r="B59" s="102"/>
      <c r="C59" s="132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02"/>
      <c r="O59" s="194" t="e">
        <f>AVERAGE(D59:N59)</f>
        <v>#DIV/0!</v>
      </c>
      <c r="P59" s="66"/>
      <c r="Q59" s="112" t="e">
        <f>O59-B59</f>
        <v>#DIV/0!</v>
      </c>
    </row>
    <row r="60" spans="1:17" ht="15.9" customHeight="1" thickBot="1" x14ac:dyDescent="0.35">
      <c r="A60" s="186"/>
      <c r="B60" s="279"/>
      <c r="C60" s="187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203"/>
      <c r="O60" s="275"/>
      <c r="Q60" s="189"/>
    </row>
    <row r="61" spans="1:17" ht="15.6" customHeight="1" x14ac:dyDescent="0.3">
      <c r="A61" s="174">
        <v>28</v>
      </c>
      <c r="B61" s="102">
        <v>1277</v>
      </c>
      <c r="C61" s="132" t="s">
        <v>57</v>
      </c>
      <c r="D61" s="159">
        <v>1434</v>
      </c>
      <c r="E61" s="159">
        <v>1211</v>
      </c>
      <c r="F61" s="159">
        <v>1156</v>
      </c>
      <c r="G61" s="316"/>
      <c r="H61" s="159">
        <v>1654</v>
      </c>
      <c r="I61" s="159">
        <v>1171</v>
      </c>
      <c r="J61" s="159"/>
      <c r="K61" s="159"/>
      <c r="L61" s="159"/>
      <c r="M61" s="159"/>
      <c r="N61" s="202"/>
      <c r="O61" s="194">
        <f>AVERAGE(D61:N61)</f>
        <v>1325.2</v>
      </c>
      <c r="P61" s="66"/>
      <c r="Q61" s="112">
        <f>O61-B61</f>
        <v>48.200000000000045</v>
      </c>
    </row>
    <row r="62" spans="1:17" ht="15.6" customHeight="1" thickBot="1" x14ac:dyDescent="0.35">
      <c r="A62" s="186"/>
      <c r="B62" s="279"/>
      <c r="C62" s="187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203"/>
      <c r="O62" s="275"/>
      <c r="Q62" s="189"/>
    </row>
    <row r="63" spans="1:17" ht="15.9" customHeight="1" x14ac:dyDescent="0.3">
      <c r="A63" s="174">
        <v>29</v>
      </c>
      <c r="B63" s="102">
        <v>1241</v>
      </c>
      <c r="C63" s="132" t="s">
        <v>48</v>
      </c>
      <c r="D63" s="159">
        <v>1120</v>
      </c>
      <c r="E63" s="159">
        <v>1240</v>
      </c>
      <c r="F63" s="159">
        <v>1171</v>
      </c>
      <c r="G63" s="316"/>
      <c r="H63" s="316"/>
      <c r="I63" s="316"/>
      <c r="J63" s="159"/>
      <c r="K63" s="159"/>
      <c r="L63" s="159"/>
      <c r="M63" s="159"/>
      <c r="N63" s="202"/>
      <c r="O63" s="194">
        <f>AVERAGE(D63:N63)</f>
        <v>1177</v>
      </c>
      <c r="P63" s="66"/>
      <c r="Q63" s="112">
        <f>O63-B63</f>
        <v>-64</v>
      </c>
    </row>
    <row r="64" spans="1:17" ht="15.9" customHeight="1" thickBot="1" x14ac:dyDescent="0.35">
      <c r="A64" s="186"/>
      <c r="B64" s="279"/>
      <c r="C64" s="187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203"/>
      <c r="O64" s="275"/>
      <c r="Q64" s="189"/>
    </row>
    <row r="65" spans="1:17" ht="15.9" customHeight="1" x14ac:dyDescent="0.3">
      <c r="A65" s="174">
        <v>30</v>
      </c>
      <c r="B65" s="102">
        <v>1240</v>
      </c>
      <c r="C65" s="302" t="s">
        <v>271</v>
      </c>
      <c r="D65" s="317"/>
      <c r="E65" s="276">
        <v>1241</v>
      </c>
      <c r="F65" s="276">
        <v>1171</v>
      </c>
      <c r="G65" s="276">
        <v>1520</v>
      </c>
      <c r="H65" s="276">
        <v>1510</v>
      </c>
      <c r="I65" s="276">
        <v>1558</v>
      </c>
      <c r="J65" s="276"/>
      <c r="K65" s="276"/>
      <c r="L65" s="276"/>
      <c r="M65" s="276"/>
      <c r="N65" s="277"/>
      <c r="O65" s="194">
        <f>AVERAGE(D65:N65)</f>
        <v>1400</v>
      </c>
      <c r="P65" s="66"/>
      <c r="Q65" s="112">
        <f>O65-B65</f>
        <v>160</v>
      </c>
    </row>
    <row r="66" spans="1:17" ht="15.9" customHeight="1" thickBot="1" x14ac:dyDescent="0.35">
      <c r="A66" s="186"/>
      <c r="B66" s="279"/>
      <c r="C66" s="187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203"/>
      <c r="O66" s="275"/>
      <c r="Q66" s="189"/>
    </row>
    <row r="67" spans="1:17" ht="15.6" customHeight="1" x14ac:dyDescent="0.3">
      <c r="A67" s="183">
        <v>31</v>
      </c>
      <c r="B67" s="297">
        <v>1211</v>
      </c>
      <c r="C67" s="132" t="s">
        <v>268</v>
      </c>
      <c r="D67" s="318"/>
      <c r="E67" s="184">
        <v>1277</v>
      </c>
      <c r="F67" s="184">
        <v>1597</v>
      </c>
      <c r="G67" s="184">
        <v>1429</v>
      </c>
      <c r="H67" s="318"/>
      <c r="I67" s="184">
        <v>1309</v>
      </c>
      <c r="J67" s="184"/>
      <c r="K67" s="184"/>
      <c r="L67" s="184"/>
      <c r="M67" s="184"/>
      <c r="N67" s="204"/>
      <c r="O67" s="274">
        <f>AVERAGE(D67:N67)</f>
        <v>1403</v>
      </c>
      <c r="P67" s="66"/>
      <c r="Q67" s="185"/>
    </row>
    <row r="68" spans="1:17" ht="15.6" customHeight="1" thickBot="1" x14ac:dyDescent="0.35">
      <c r="A68" s="186"/>
      <c r="B68" s="299"/>
      <c r="C68" s="300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203"/>
      <c r="O68" s="275"/>
      <c r="Q68" s="189"/>
    </row>
    <row r="69" spans="1:17" ht="15.9" customHeight="1" x14ac:dyDescent="0.3">
      <c r="A69" s="174">
        <v>32</v>
      </c>
      <c r="B69" s="301">
        <v>1171</v>
      </c>
      <c r="C69" s="132" t="s">
        <v>292</v>
      </c>
      <c r="D69" s="316"/>
      <c r="E69" s="159">
        <v>1171</v>
      </c>
      <c r="F69" s="159">
        <v>1240</v>
      </c>
      <c r="G69" s="159">
        <v>1277</v>
      </c>
      <c r="H69" s="159"/>
      <c r="I69" s="159"/>
      <c r="J69" s="159"/>
      <c r="K69" s="159"/>
      <c r="L69" s="159"/>
      <c r="M69" s="159"/>
      <c r="N69" s="202"/>
      <c r="O69" s="194">
        <f>AVERAGE(D69:N69)</f>
        <v>1229.3333333333333</v>
      </c>
      <c r="P69" s="66"/>
      <c r="Q69" s="112"/>
    </row>
    <row r="70" spans="1:17" ht="15.9" customHeight="1" thickBot="1" x14ac:dyDescent="0.35">
      <c r="A70" s="186"/>
      <c r="B70" s="299"/>
      <c r="C70" s="300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203"/>
      <c r="O70" s="275"/>
      <c r="Q70" s="189"/>
    </row>
    <row r="71" spans="1:17" x14ac:dyDescent="0.3">
      <c r="A71" s="174">
        <v>33</v>
      </c>
      <c r="B71" s="301">
        <v>1171</v>
      </c>
      <c r="C71" s="302" t="s">
        <v>239</v>
      </c>
      <c r="D71" s="316"/>
      <c r="E71" s="159">
        <v>1171</v>
      </c>
      <c r="F71" s="159">
        <v>1241</v>
      </c>
      <c r="G71" s="159">
        <v>1392</v>
      </c>
      <c r="H71" s="159">
        <v>1520</v>
      </c>
      <c r="I71" s="159">
        <v>1335</v>
      </c>
      <c r="J71" s="159"/>
      <c r="K71" s="159"/>
      <c r="L71" s="159"/>
      <c r="M71" s="159"/>
      <c r="N71" s="202"/>
      <c r="O71" s="194">
        <f>AVERAGE(D71:N71)</f>
        <v>1331.8</v>
      </c>
      <c r="P71" s="66"/>
      <c r="Q71" s="112"/>
    </row>
    <row r="72" spans="1:17" ht="16.2" thickBot="1" x14ac:dyDescent="0.35">
      <c r="A72" s="186"/>
      <c r="B72" s="299"/>
      <c r="C72" s="300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203"/>
      <c r="O72" s="275"/>
      <c r="Q72" s="189"/>
    </row>
    <row r="73" spans="1:17" x14ac:dyDescent="0.3">
      <c r="A73" s="174">
        <v>34</v>
      </c>
      <c r="B73" s="301">
        <v>1156</v>
      </c>
      <c r="C73" s="302" t="s">
        <v>349</v>
      </c>
      <c r="D73" s="159">
        <v>1309</v>
      </c>
      <c r="E73" s="316"/>
      <c r="F73" s="159">
        <v>1277</v>
      </c>
      <c r="G73" s="316"/>
      <c r="H73" s="159">
        <v>1445</v>
      </c>
      <c r="I73" s="316"/>
      <c r="J73" s="159"/>
      <c r="K73" s="159"/>
      <c r="L73" s="159"/>
      <c r="M73" s="159"/>
      <c r="N73" s="202"/>
      <c r="O73" s="194">
        <f>AVERAGE(D73:N73)</f>
        <v>1343.6666666666667</v>
      </c>
      <c r="P73" s="66"/>
      <c r="Q73" s="112"/>
    </row>
    <row r="74" spans="1:17" ht="16.2" thickBot="1" x14ac:dyDescent="0.35">
      <c r="A74" s="186"/>
      <c r="B74" s="299"/>
      <c r="C74" s="300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203"/>
      <c r="O74" s="275"/>
      <c r="Q74" s="189"/>
    </row>
    <row r="75" spans="1:17" x14ac:dyDescent="0.3">
      <c r="A75" s="174">
        <v>35</v>
      </c>
      <c r="B75" s="301">
        <v>1120</v>
      </c>
      <c r="C75" s="302" t="s">
        <v>342</v>
      </c>
      <c r="D75" s="159">
        <v>1241</v>
      </c>
      <c r="E75" s="316"/>
      <c r="F75" s="316"/>
      <c r="G75" s="159">
        <v>1534</v>
      </c>
      <c r="H75" s="316"/>
      <c r="I75" s="159"/>
      <c r="J75" s="159"/>
      <c r="K75" s="159"/>
      <c r="L75" s="159"/>
      <c r="M75" s="159"/>
      <c r="N75" s="202"/>
      <c r="O75" s="194">
        <f>AVERAGE(D75:N75)</f>
        <v>1387.5</v>
      </c>
      <c r="P75" s="66"/>
      <c r="Q75" s="112"/>
    </row>
    <row r="76" spans="1:17" ht="16.2" thickBot="1" x14ac:dyDescent="0.35">
      <c r="A76" s="186"/>
      <c r="B76" s="299"/>
      <c r="C76" s="300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203"/>
      <c r="O76" s="275"/>
      <c r="Q76" s="189"/>
    </row>
    <row r="77" spans="1:17" x14ac:dyDescent="0.3">
      <c r="A77" s="174">
        <v>36</v>
      </c>
      <c r="B77" s="301">
        <v>0</v>
      </c>
      <c r="C77" s="132" t="s">
        <v>344</v>
      </c>
      <c r="D77" s="159">
        <v>1156</v>
      </c>
      <c r="E77" s="316"/>
      <c r="F77" s="159">
        <v>1597</v>
      </c>
      <c r="G77" s="159">
        <v>1156</v>
      </c>
      <c r="H77" s="159"/>
      <c r="I77" s="159"/>
      <c r="J77" s="159"/>
      <c r="K77" s="159"/>
      <c r="L77" s="159"/>
      <c r="M77" s="159"/>
      <c r="N77" s="202"/>
      <c r="O77" s="194">
        <f>AVERAGE(D77:N77)</f>
        <v>1303</v>
      </c>
      <c r="P77" s="66"/>
      <c r="Q77" s="112"/>
    </row>
    <row r="78" spans="1:17" ht="16.2" thickBot="1" x14ac:dyDescent="0.35">
      <c r="A78" s="186"/>
      <c r="B78" s="299"/>
      <c r="C78" s="300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203"/>
      <c r="O78" s="275"/>
      <c r="Q78" s="189"/>
    </row>
    <row r="79" spans="1:17" x14ac:dyDescent="0.3">
      <c r="A79" s="174">
        <v>37</v>
      </c>
      <c r="B79" s="301">
        <v>0</v>
      </c>
      <c r="C79" s="132" t="s">
        <v>380</v>
      </c>
      <c r="D79" s="316"/>
      <c r="E79" s="159">
        <v>1120</v>
      </c>
      <c r="F79" s="316"/>
      <c r="G79" s="159"/>
      <c r="H79" s="159"/>
      <c r="I79" s="159"/>
      <c r="J79" s="159"/>
      <c r="K79" s="159"/>
      <c r="L79" s="159"/>
      <c r="M79" s="159"/>
      <c r="N79" s="202"/>
      <c r="O79" s="194">
        <f>AVERAGE(D79:N79)</f>
        <v>1120</v>
      </c>
      <c r="P79" s="66"/>
      <c r="Q79" s="112"/>
    </row>
    <row r="80" spans="1:17" ht="16.2" thickBot="1" x14ac:dyDescent="0.35">
      <c r="A80" s="186"/>
      <c r="B80" s="299"/>
      <c r="C80" s="300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203"/>
      <c r="O80" s="275"/>
      <c r="Q80" s="189"/>
    </row>
    <row r="81" spans="1:17" x14ac:dyDescent="0.3">
      <c r="A81" s="174">
        <v>38</v>
      </c>
      <c r="B81" s="301">
        <v>0</v>
      </c>
      <c r="C81" s="302" t="s">
        <v>350</v>
      </c>
      <c r="D81" s="159">
        <v>1171</v>
      </c>
      <c r="E81" s="316"/>
      <c r="F81" s="159">
        <v>1309</v>
      </c>
      <c r="G81" s="159">
        <v>1434</v>
      </c>
      <c r="H81" s="316"/>
      <c r="I81" s="159"/>
      <c r="J81" s="159"/>
      <c r="K81" s="159"/>
      <c r="L81" s="159"/>
      <c r="M81" s="159"/>
      <c r="N81" s="202"/>
      <c r="O81" s="194">
        <f t="shared" ref="O81:O91" si="3">AVERAGE(D81:N81)</f>
        <v>1304.6666666666667</v>
      </c>
      <c r="P81" s="66"/>
      <c r="Q81" s="112"/>
    </row>
    <row r="82" spans="1:17" ht="16.2" thickBot="1" x14ac:dyDescent="0.35">
      <c r="A82" s="186"/>
      <c r="B82" s="299"/>
      <c r="C82" s="300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203"/>
      <c r="O82" s="275"/>
      <c r="Q82" s="189"/>
    </row>
    <row r="83" spans="1:17" x14ac:dyDescent="0.3">
      <c r="A83" s="174">
        <v>39</v>
      </c>
      <c r="B83" s="301">
        <v>0</v>
      </c>
      <c r="C83" s="302" t="s">
        <v>413</v>
      </c>
      <c r="D83" s="316"/>
      <c r="E83" s="316"/>
      <c r="F83" s="316"/>
      <c r="G83" s="159">
        <v>1654</v>
      </c>
      <c r="H83" s="159">
        <v>1392</v>
      </c>
      <c r="I83" s="159">
        <v>1120</v>
      </c>
      <c r="J83" s="159"/>
      <c r="K83" s="159"/>
      <c r="L83" s="159"/>
      <c r="M83" s="159"/>
      <c r="N83" s="202"/>
      <c r="O83" s="194">
        <f t="shared" si="3"/>
        <v>1388.6666666666667</v>
      </c>
      <c r="P83" s="66"/>
      <c r="Q83" s="112"/>
    </row>
    <row r="84" spans="1:17" ht="16.2" thickBot="1" x14ac:dyDescent="0.35">
      <c r="A84" s="186"/>
      <c r="B84" s="299"/>
      <c r="C84" s="300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203"/>
      <c r="O84" s="275"/>
      <c r="Q84" s="189"/>
    </row>
    <row r="85" spans="1:17" x14ac:dyDescent="0.3">
      <c r="A85" s="174">
        <v>40</v>
      </c>
      <c r="B85" s="301">
        <v>0</v>
      </c>
      <c r="C85" s="302" t="s">
        <v>260</v>
      </c>
      <c r="D85" s="159">
        <v>1240</v>
      </c>
      <c r="E85" s="316"/>
      <c r="F85" s="316"/>
      <c r="G85" s="159">
        <v>1241</v>
      </c>
      <c r="H85" s="159"/>
      <c r="I85" s="159"/>
      <c r="J85" s="159"/>
      <c r="K85" s="159"/>
      <c r="L85" s="159"/>
      <c r="M85" s="159"/>
      <c r="N85" s="202"/>
      <c r="O85" s="194">
        <f t="shared" si="3"/>
        <v>1240.5</v>
      </c>
      <c r="P85" s="66"/>
      <c r="Q85" s="112"/>
    </row>
    <row r="86" spans="1:17" ht="16.2" thickBot="1" x14ac:dyDescent="0.35">
      <c r="A86" s="186"/>
      <c r="B86" s="299"/>
      <c r="C86" s="300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203"/>
      <c r="O86" s="275"/>
      <c r="Q86" s="189"/>
    </row>
    <row r="87" spans="1:17" x14ac:dyDescent="0.3">
      <c r="A87" s="174">
        <v>41</v>
      </c>
      <c r="B87" s="301">
        <v>0</v>
      </c>
      <c r="C87" s="302" t="s">
        <v>320</v>
      </c>
      <c r="D87" s="316"/>
      <c r="E87" s="159">
        <v>1241</v>
      </c>
      <c r="F87" s="316"/>
      <c r="G87" s="159"/>
      <c r="H87" s="159"/>
      <c r="I87" s="159"/>
      <c r="J87" s="159"/>
      <c r="K87" s="159"/>
      <c r="L87" s="159"/>
      <c r="M87" s="159"/>
      <c r="N87" s="202"/>
      <c r="O87" s="194">
        <f t="shared" si="3"/>
        <v>1241</v>
      </c>
      <c r="P87" s="66"/>
      <c r="Q87" s="112"/>
    </row>
    <row r="88" spans="1:17" ht="16.2" thickBot="1" x14ac:dyDescent="0.35">
      <c r="A88" s="186"/>
      <c r="B88" s="299"/>
      <c r="C88" s="300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203"/>
      <c r="O88" s="275"/>
      <c r="Q88" s="189"/>
    </row>
    <row r="89" spans="1:17" x14ac:dyDescent="0.3">
      <c r="A89" s="174">
        <v>42</v>
      </c>
      <c r="B89" s="301">
        <v>0</v>
      </c>
      <c r="C89" s="302" t="s">
        <v>351</v>
      </c>
      <c r="D89" s="159">
        <v>1171</v>
      </c>
      <c r="E89" s="316"/>
      <c r="F89" s="159">
        <v>1156</v>
      </c>
      <c r="G89" s="316"/>
      <c r="H89" s="316"/>
      <c r="I89" s="159"/>
      <c r="J89" s="159"/>
      <c r="K89" s="159"/>
      <c r="L89" s="159"/>
      <c r="M89" s="159"/>
      <c r="N89" s="202"/>
      <c r="O89" s="194">
        <f t="shared" si="3"/>
        <v>1163.5</v>
      </c>
      <c r="P89" s="66"/>
      <c r="Q89" s="112"/>
    </row>
    <row r="90" spans="1:17" ht="16.2" thickBot="1" x14ac:dyDescent="0.35">
      <c r="A90" s="186"/>
      <c r="B90" s="299"/>
      <c r="C90" s="300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203"/>
      <c r="O90" s="275"/>
      <c r="Q90" s="189"/>
    </row>
    <row r="91" spans="1:17" ht="16.2" thickBot="1" x14ac:dyDescent="0.35">
      <c r="A91" s="174">
        <v>43</v>
      </c>
      <c r="B91" s="301">
        <v>0</v>
      </c>
      <c r="C91" s="302" t="s">
        <v>352</v>
      </c>
      <c r="D91" s="159">
        <v>1211</v>
      </c>
      <c r="E91" s="159">
        <v>1120</v>
      </c>
      <c r="F91" s="159">
        <v>1309</v>
      </c>
      <c r="G91" s="159">
        <v>1277</v>
      </c>
      <c r="H91" s="316"/>
      <c r="I91" s="159">
        <v>1241</v>
      </c>
      <c r="J91" s="159"/>
      <c r="K91" s="159"/>
      <c r="L91" s="159"/>
      <c r="M91" s="159"/>
      <c r="N91" s="202"/>
      <c r="O91" s="275">
        <f t="shared" si="3"/>
        <v>1231.5999999999999</v>
      </c>
      <c r="P91" s="66"/>
      <c r="Q91" s="112"/>
    </row>
    <row r="92" spans="1:17" ht="16.2" thickBot="1" x14ac:dyDescent="0.35">
      <c r="A92" s="186"/>
      <c r="B92" s="299"/>
      <c r="C92" s="300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203"/>
      <c r="O92" s="275"/>
      <c r="Q92" s="189"/>
    </row>
    <row r="93" spans="1:17" ht="16.2" thickBot="1" x14ac:dyDescent="0.35">
      <c r="A93" s="174">
        <v>44</v>
      </c>
      <c r="B93" s="301"/>
      <c r="C93" s="302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202"/>
      <c r="O93" s="275" t="e">
        <f>AVERAGE(D93:N93)</f>
        <v>#DIV/0!</v>
      </c>
      <c r="P93" s="66"/>
      <c r="Q93" s="112"/>
    </row>
    <row r="94" spans="1:17" ht="16.2" thickBot="1" x14ac:dyDescent="0.35">
      <c r="A94" s="186"/>
      <c r="B94" s="299"/>
      <c r="C94" s="300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203"/>
      <c r="O94" s="275"/>
      <c r="Q94" s="189"/>
    </row>
  </sheetData>
  <mergeCells count="4">
    <mergeCell ref="C5:C6"/>
    <mergeCell ref="D5:N5"/>
    <mergeCell ref="O5:O6"/>
    <mergeCell ref="Q5:Q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>
      <selection activeCell="L13" sqref="L13"/>
    </sheetView>
  </sheetViews>
  <sheetFormatPr defaultColWidth="8.6640625" defaultRowHeight="18" x14ac:dyDescent="0.35"/>
  <cols>
    <col min="1" max="1" width="4.88671875" style="1" customWidth="1"/>
    <col min="2" max="2" width="8.6640625" style="1" customWidth="1"/>
    <col min="3" max="3" width="10.88671875" style="1" customWidth="1"/>
    <col min="4" max="4" width="10.44140625" style="1" customWidth="1"/>
    <col min="5" max="5" width="4.88671875" style="1" customWidth="1"/>
    <col min="6" max="6" width="8.6640625" style="1"/>
    <col min="7" max="7" width="10.88671875" style="1" customWidth="1"/>
    <col min="8" max="8" width="8.6640625" style="1"/>
    <col min="9" max="9" width="14.6640625" style="1" bestFit="1" customWidth="1"/>
    <col min="10" max="10" width="7.77734375" style="1" customWidth="1"/>
    <col min="11" max="11" width="8.6640625" style="1"/>
    <col min="12" max="12" width="9.44140625" style="1" customWidth="1"/>
    <col min="13" max="13" width="14.109375" style="1" customWidth="1"/>
    <col min="14" max="14" width="9.5546875" style="1" bestFit="1" customWidth="1"/>
    <col min="15" max="16384" width="8.6640625" style="1"/>
  </cols>
  <sheetData>
    <row r="1" spans="1:13" ht="23.4" x14ac:dyDescent="0.45">
      <c r="A1" s="11" t="s">
        <v>61</v>
      </c>
    </row>
    <row r="3" spans="1:13" x14ac:dyDescent="0.35">
      <c r="A3" s="12" t="s">
        <v>63</v>
      </c>
      <c r="G3" s="18">
        <v>8000</v>
      </c>
    </row>
    <row r="4" spans="1:13" ht="12.9" customHeight="1" x14ac:dyDescent="0.35">
      <c r="A4" s="2"/>
      <c r="G4" s="9"/>
    </row>
    <row r="5" spans="1:13" x14ac:dyDescent="0.35">
      <c r="A5" s="13" t="s">
        <v>224</v>
      </c>
      <c r="G5" s="9"/>
    </row>
    <row r="6" spans="1:13" x14ac:dyDescent="0.35">
      <c r="A6" s="13"/>
      <c r="C6" s="13" t="s">
        <v>338</v>
      </c>
      <c r="G6" s="9"/>
    </row>
    <row r="7" spans="1:13" ht="12.9" customHeight="1" x14ac:dyDescent="0.35"/>
    <row r="8" spans="1:13" ht="12.9" customHeight="1" x14ac:dyDescent="0.35"/>
    <row r="9" spans="1:13" s="2" customFormat="1" x14ac:dyDescent="0.35">
      <c r="A9" s="2" t="s">
        <v>62</v>
      </c>
      <c r="F9" s="2" t="s">
        <v>232</v>
      </c>
      <c r="J9" s="2" t="s">
        <v>233</v>
      </c>
    </row>
    <row r="10" spans="1:13" x14ac:dyDescent="0.35">
      <c r="B10" s="10" t="s">
        <v>11</v>
      </c>
      <c r="C10" s="8">
        <v>1200</v>
      </c>
      <c r="G10" s="10" t="s">
        <v>11</v>
      </c>
      <c r="H10" s="8">
        <v>700</v>
      </c>
      <c r="K10" s="10" t="s">
        <v>11</v>
      </c>
      <c r="L10" s="8">
        <v>500</v>
      </c>
    </row>
    <row r="11" spans="1:13" x14ac:dyDescent="0.35">
      <c r="B11" s="10" t="s">
        <v>12</v>
      </c>
      <c r="C11" s="8">
        <v>1000</v>
      </c>
      <c r="G11" s="10" t="s">
        <v>12</v>
      </c>
      <c r="H11" s="8">
        <v>500</v>
      </c>
      <c r="K11" s="10" t="s">
        <v>12</v>
      </c>
      <c r="L11" s="8">
        <v>400</v>
      </c>
    </row>
    <row r="12" spans="1:13" x14ac:dyDescent="0.35">
      <c r="B12" s="10" t="s">
        <v>13</v>
      </c>
      <c r="C12" s="8">
        <v>900</v>
      </c>
      <c r="G12" s="10" t="s">
        <v>13</v>
      </c>
      <c r="H12" s="8">
        <v>450</v>
      </c>
      <c r="K12" s="10" t="s">
        <v>13</v>
      </c>
      <c r="L12" s="8">
        <v>350</v>
      </c>
    </row>
    <row r="13" spans="1:13" x14ac:dyDescent="0.35">
      <c r="B13" s="10" t="s">
        <v>14</v>
      </c>
      <c r="C13" s="8">
        <v>800</v>
      </c>
      <c r="G13" s="10" t="s">
        <v>14</v>
      </c>
      <c r="H13" s="8">
        <v>400</v>
      </c>
      <c r="K13" s="10" t="s">
        <v>14</v>
      </c>
      <c r="L13" s="8">
        <v>300</v>
      </c>
    </row>
    <row r="14" spans="1:13" s="3" customFormat="1" x14ac:dyDescent="0.35"/>
    <row r="15" spans="1:13" x14ac:dyDescent="0.35">
      <c r="B15" s="8" t="s">
        <v>51</v>
      </c>
      <c r="C15" s="137">
        <f>SUM(C10:C13)</f>
        <v>3900</v>
      </c>
      <c r="D15" s="2" t="s">
        <v>340</v>
      </c>
      <c r="G15" s="8" t="s">
        <v>51</v>
      </c>
      <c r="H15" s="137">
        <f>SUM(H10:H13)</f>
        <v>2050</v>
      </c>
      <c r="I15" s="2" t="s">
        <v>340</v>
      </c>
      <c r="K15" s="8" t="s">
        <v>51</v>
      </c>
      <c r="L15" s="137">
        <f>SUM(L10:L13)</f>
        <v>1550</v>
      </c>
      <c r="M15" s="2" t="s">
        <v>340</v>
      </c>
    </row>
    <row r="18" spans="1:9" x14ac:dyDescent="0.35">
      <c r="A18" s="283" t="s">
        <v>339</v>
      </c>
    </row>
    <row r="19" spans="1:9" x14ac:dyDescent="0.35">
      <c r="B19" s="8" t="s">
        <v>337</v>
      </c>
      <c r="C19" s="284">
        <v>500</v>
      </c>
      <c r="D19" s="2" t="s">
        <v>340</v>
      </c>
    </row>
    <row r="20" spans="1:9" x14ac:dyDescent="0.35">
      <c r="B20" s="3"/>
      <c r="C20" s="3"/>
    </row>
    <row r="21" spans="1:9" x14ac:dyDescent="0.35">
      <c r="I21" s="134" t="s">
        <v>64</v>
      </c>
    </row>
    <row r="22" spans="1:9" x14ac:dyDescent="0.35">
      <c r="I22" s="138">
        <f>C15+H15+L15+C19</f>
        <v>8000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7"/>
  <sheetViews>
    <sheetView workbookViewId="0">
      <selection activeCell="C10" sqref="C10"/>
    </sheetView>
  </sheetViews>
  <sheetFormatPr defaultRowHeight="14.4" x14ac:dyDescent="0.3"/>
  <cols>
    <col min="1" max="1" width="4.6640625" style="166" customWidth="1"/>
    <col min="2" max="2" width="19.6640625" style="166" customWidth="1"/>
    <col min="3" max="3" width="5" style="166" customWidth="1"/>
    <col min="4" max="4" width="5" style="166" bestFit="1" customWidth="1"/>
    <col min="5" max="5" width="5" style="166" customWidth="1"/>
    <col min="6" max="6" width="5" style="166" bestFit="1" customWidth="1"/>
    <col min="7" max="7" width="5.33203125" style="40" customWidth="1"/>
    <col min="8" max="8" width="5.33203125" style="40" bestFit="1" customWidth="1"/>
    <col min="9" max="9" width="5.33203125" style="40" customWidth="1"/>
    <col min="10" max="10" width="5.33203125" style="166" customWidth="1"/>
    <col min="11" max="11" width="5.33203125" style="166" bestFit="1" customWidth="1"/>
    <col min="12" max="12" width="5.33203125" style="166" customWidth="1"/>
    <col min="13" max="17" width="5.33203125" style="166" bestFit="1" customWidth="1"/>
    <col min="18" max="18" width="2.6640625" style="104" customWidth="1"/>
    <col min="19" max="20" width="5" style="166" customWidth="1"/>
    <col min="21" max="21" width="4.88671875" style="166" customWidth="1"/>
    <col min="22" max="22" width="2.88671875" style="166" customWidth="1"/>
    <col min="23" max="23" width="8.88671875" style="166"/>
    <col min="24" max="24" width="4.33203125" style="166" customWidth="1"/>
    <col min="25" max="25" width="4.33203125" style="166" bestFit="1" customWidth="1"/>
    <col min="26" max="28" width="4.33203125" style="166" customWidth="1"/>
    <col min="29" max="29" width="4.33203125" style="40" customWidth="1"/>
    <col min="30" max="36" width="4.33203125" style="166" customWidth="1"/>
    <col min="37" max="37" width="4.33203125" style="40" customWidth="1"/>
    <col min="38" max="40" width="4.33203125" style="166" customWidth="1"/>
    <col min="41" max="41" width="5.5546875" style="166" bestFit="1" customWidth="1"/>
    <col min="42" max="16384" width="8.88671875" style="166"/>
  </cols>
  <sheetData>
    <row r="1" spans="1:41" ht="18" x14ac:dyDescent="0.35">
      <c r="A1" s="167" t="s">
        <v>79</v>
      </c>
      <c r="S1" s="167"/>
    </row>
    <row r="3" spans="1:41" x14ac:dyDescent="0.3">
      <c r="A3" s="78"/>
      <c r="B3" s="163" t="s">
        <v>121</v>
      </c>
      <c r="C3" s="163"/>
      <c r="D3" s="163"/>
      <c r="E3" s="42"/>
      <c r="F3" s="42"/>
      <c r="G3" s="123"/>
      <c r="H3" s="123"/>
      <c r="I3" s="123"/>
      <c r="J3" s="42"/>
      <c r="K3" s="42"/>
      <c r="L3" s="42"/>
      <c r="M3" s="42"/>
      <c r="N3" s="42"/>
      <c r="S3" s="97"/>
      <c r="T3" s="111" t="s">
        <v>172</v>
      </c>
      <c r="U3" s="97"/>
    </row>
    <row r="4" spans="1:41" x14ac:dyDescent="0.3">
      <c r="A4" s="43"/>
      <c r="B4" s="163" t="s">
        <v>122</v>
      </c>
      <c r="C4" s="15" t="s">
        <v>130</v>
      </c>
      <c r="D4" s="30" t="s">
        <v>71</v>
      </c>
      <c r="E4" s="15" t="s">
        <v>130</v>
      </c>
      <c r="F4" s="30" t="s">
        <v>71</v>
      </c>
      <c r="G4" s="15" t="s">
        <v>130</v>
      </c>
      <c r="H4" s="30" t="s">
        <v>71</v>
      </c>
      <c r="I4" s="30" t="s">
        <v>130</v>
      </c>
      <c r="J4" s="30" t="s">
        <v>71</v>
      </c>
      <c r="K4" s="15" t="s">
        <v>130</v>
      </c>
      <c r="L4" s="30" t="s">
        <v>71</v>
      </c>
      <c r="M4" s="15" t="s">
        <v>130</v>
      </c>
      <c r="N4" s="30" t="s">
        <v>71</v>
      </c>
      <c r="O4" s="15" t="s">
        <v>130</v>
      </c>
      <c r="P4" s="30" t="s">
        <v>71</v>
      </c>
      <c r="Q4" s="15" t="s">
        <v>130</v>
      </c>
      <c r="R4" s="27"/>
      <c r="S4" s="98" t="s">
        <v>71</v>
      </c>
      <c r="T4" s="98" t="s">
        <v>130</v>
      </c>
      <c r="U4" s="340" t="s">
        <v>123</v>
      </c>
      <c r="X4" s="15" t="s">
        <v>130</v>
      </c>
      <c r="Y4" s="30" t="s">
        <v>71</v>
      </c>
      <c r="Z4" s="15" t="s">
        <v>130</v>
      </c>
      <c r="AA4" s="30" t="s">
        <v>71</v>
      </c>
      <c r="AB4" s="15" t="s">
        <v>130</v>
      </c>
      <c r="AC4" s="30" t="s">
        <v>71</v>
      </c>
      <c r="AD4" s="15" t="s">
        <v>130</v>
      </c>
      <c r="AE4" s="30" t="s">
        <v>71</v>
      </c>
      <c r="AF4" s="15" t="s">
        <v>130</v>
      </c>
      <c r="AG4" s="30" t="s">
        <v>71</v>
      </c>
      <c r="AH4" s="15" t="s">
        <v>130</v>
      </c>
      <c r="AI4" s="30" t="s">
        <v>71</v>
      </c>
      <c r="AJ4" s="15" t="s">
        <v>130</v>
      </c>
      <c r="AK4" s="30" t="s">
        <v>71</v>
      </c>
      <c r="AL4" s="15" t="s">
        <v>130</v>
      </c>
      <c r="AM4" s="30" t="s">
        <v>71</v>
      </c>
      <c r="AN4" s="15" t="s">
        <v>130</v>
      </c>
      <c r="AO4" s="342" t="s">
        <v>123</v>
      </c>
    </row>
    <row r="5" spans="1:41" x14ac:dyDescent="0.3">
      <c r="C5" s="31">
        <v>2019</v>
      </c>
      <c r="D5" s="31">
        <v>2019</v>
      </c>
      <c r="E5" s="31">
        <v>2018</v>
      </c>
      <c r="F5" s="31">
        <v>2018</v>
      </c>
      <c r="G5" s="31">
        <v>2017</v>
      </c>
      <c r="H5" s="31">
        <v>2017</v>
      </c>
      <c r="I5" s="31">
        <v>2016</v>
      </c>
      <c r="J5" s="31">
        <v>2016</v>
      </c>
      <c r="K5" s="31">
        <v>2015</v>
      </c>
      <c r="L5" s="31">
        <v>2015</v>
      </c>
      <c r="M5" s="31">
        <v>2014</v>
      </c>
      <c r="N5" s="31">
        <v>2014</v>
      </c>
      <c r="O5" s="31">
        <v>2013</v>
      </c>
      <c r="P5" s="31">
        <v>2013</v>
      </c>
      <c r="Q5" s="31">
        <v>2012</v>
      </c>
      <c r="R5" s="27"/>
      <c r="S5" s="99">
        <v>2012</v>
      </c>
      <c r="T5" s="99">
        <v>2011</v>
      </c>
      <c r="U5" s="341"/>
      <c r="X5" s="31">
        <v>19</v>
      </c>
      <c r="Y5" s="31">
        <v>19</v>
      </c>
      <c r="Z5" s="31">
        <v>18</v>
      </c>
      <c r="AA5" s="31">
        <v>18</v>
      </c>
      <c r="AB5" s="31">
        <v>17</v>
      </c>
      <c r="AC5" s="31">
        <v>17</v>
      </c>
      <c r="AD5" s="31">
        <v>16</v>
      </c>
      <c r="AE5" s="31">
        <v>16</v>
      </c>
      <c r="AF5" s="31">
        <v>15</v>
      </c>
      <c r="AG5" s="31">
        <v>15</v>
      </c>
      <c r="AH5" s="31">
        <v>14</v>
      </c>
      <c r="AI5" s="31">
        <v>14</v>
      </c>
      <c r="AJ5" s="31">
        <v>13</v>
      </c>
      <c r="AK5" s="31">
        <v>13</v>
      </c>
      <c r="AL5" s="31">
        <v>12</v>
      </c>
      <c r="AM5" s="31">
        <v>12</v>
      </c>
      <c r="AN5" s="16">
        <v>11</v>
      </c>
      <c r="AO5" s="343"/>
    </row>
    <row r="6" spans="1:41" x14ac:dyDescent="0.3">
      <c r="E6" s="40"/>
      <c r="Q6" s="27"/>
      <c r="R6" s="27"/>
      <c r="S6" s="50"/>
      <c r="T6" s="51"/>
      <c r="U6" s="51"/>
    </row>
    <row r="7" spans="1:41" x14ac:dyDescent="0.3">
      <c r="A7" s="23" t="s">
        <v>80</v>
      </c>
      <c r="B7" s="24"/>
      <c r="C7" s="58">
        <v>40</v>
      </c>
      <c r="D7" s="58">
        <v>36</v>
      </c>
      <c r="E7" s="135">
        <v>44</v>
      </c>
      <c r="F7" s="135">
        <v>36</v>
      </c>
      <c r="G7" s="135">
        <v>26</v>
      </c>
      <c r="H7" s="58">
        <v>21</v>
      </c>
      <c r="I7" s="58">
        <v>16</v>
      </c>
      <c r="J7" s="58">
        <v>18</v>
      </c>
      <c r="K7" s="135">
        <v>22</v>
      </c>
      <c r="L7" s="58">
        <v>16</v>
      </c>
      <c r="M7" s="135">
        <v>18</v>
      </c>
      <c r="N7" s="54">
        <v>16</v>
      </c>
      <c r="O7" s="55">
        <v>15</v>
      </c>
      <c r="P7" s="56">
        <v>14</v>
      </c>
      <c r="Q7" s="55">
        <v>17</v>
      </c>
      <c r="R7" s="51"/>
      <c r="S7" s="101">
        <v>22</v>
      </c>
      <c r="T7" s="101">
        <v>21</v>
      </c>
      <c r="U7" s="101">
        <v>18</v>
      </c>
      <c r="W7" s="28" t="s">
        <v>100</v>
      </c>
      <c r="X7" s="28"/>
      <c r="Y7" s="28"/>
      <c r="Z7" s="28"/>
      <c r="AA7" s="28"/>
      <c r="AB7" s="28"/>
      <c r="AC7" s="41"/>
      <c r="AD7" s="28"/>
      <c r="AE7" s="28"/>
      <c r="AF7" s="28"/>
      <c r="AG7" s="28"/>
      <c r="AH7" s="28"/>
      <c r="AI7" s="28"/>
      <c r="AJ7" s="28"/>
      <c r="AK7" s="41"/>
      <c r="AL7" s="28"/>
    </row>
    <row r="8" spans="1:41" x14ac:dyDescent="0.3">
      <c r="A8" s="23" t="s">
        <v>91</v>
      </c>
      <c r="B8" s="24"/>
      <c r="C8" s="135">
        <v>7</v>
      </c>
      <c r="D8" s="135">
        <v>7</v>
      </c>
      <c r="E8" s="135">
        <v>7</v>
      </c>
      <c r="F8" s="58">
        <v>5</v>
      </c>
      <c r="G8" s="58">
        <v>5</v>
      </c>
      <c r="H8" s="58">
        <v>5</v>
      </c>
      <c r="I8" s="58">
        <v>5</v>
      </c>
      <c r="J8" s="58">
        <v>5</v>
      </c>
      <c r="K8" s="55">
        <v>5</v>
      </c>
      <c r="L8" s="57">
        <v>4</v>
      </c>
      <c r="M8" s="55">
        <v>5</v>
      </c>
      <c r="N8" s="57">
        <v>4</v>
      </c>
      <c r="O8" s="55">
        <v>5</v>
      </c>
      <c r="P8" s="57">
        <v>4</v>
      </c>
      <c r="Q8" s="135">
        <v>6</v>
      </c>
      <c r="R8" s="61"/>
      <c r="S8" s="101">
        <v>5</v>
      </c>
      <c r="T8" s="101">
        <v>5</v>
      </c>
      <c r="U8" s="101">
        <v>5</v>
      </c>
    </row>
    <row r="9" spans="1:41" x14ac:dyDescent="0.3">
      <c r="A9" s="23" t="s">
        <v>10</v>
      </c>
      <c r="B9" s="24"/>
      <c r="C9" s="58">
        <v>110</v>
      </c>
      <c r="D9" s="58">
        <v>181</v>
      </c>
      <c r="E9" s="135">
        <v>221</v>
      </c>
      <c r="F9" s="135">
        <v>173</v>
      </c>
      <c r="G9" s="135">
        <v>126</v>
      </c>
      <c r="H9" s="135">
        <v>98</v>
      </c>
      <c r="I9" s="58">
        <v>75</v>
      </c>
      <c r="J9" s="58">
        <v>91</v>
      </c>
      <c r="K9" s="58">
        <v>93</v>
      </c>
      <c r="L9" s="58">
        <v>83</v>
      </c>
      <c r="M9" s="135">
        <v>97</v>
      </c>
      <c r="N9" s="54">
        <v>78</v>
      </c>
      <c r="O9" s="57">
        <v>63</v>
      </c>
      <c r="P9" s="55">
        <v>65</v>
      </c>
      <c r="Q9" s="55">
        <v>79</v>
      </c>
      <c r="R9" s="51"/>
      <c r="S9" s="101">
        <v>112</v>
      </c>
      <c r="T9" s="101">
        <v>89</v>
      </c>
      <c r="U9" s="101">
        <v>83</v>
      </c>
      <c r="X9" s="344" t="s">
        <v>267</v>
      </c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</row>
    <row r="10" spans="1:41" x14ac:dyDescent="0.3">
      <c r="A10" s="25"/>
      <c r="B10" s="26"/>
      <c r="C10" s="26"/>
      <c r="D10" s="50"/>
      <c r="E10" s="51"/>
      <c r="F10" s="50"/>
      <c r="G10" s="50"/>
      <c r="H10" s="50"/>
      <c r="I10" s="50"/>
      <c r="J10" s="50"/>
      <c r="K10" s="26"/>
      <c r="L10" s="26"/>
      <c r="M10" s="50"/>
      <c r="N10" s="50"/>
      <c r="O10" s="50"/>
      <c r="P10" s="51"/>
      <c r="Q10" s="51"/>
      <c r="R10" s="51"/>
      <c r="S10" s="50"/>
      <c r="T10" s="51"/>
      <c r="U10" s="51"/>
      <c r="W10" s="29" t="s">
        <v>92</v>
      </c>
      <c r="X10" s="177">
        <v>1</v>
      </c>
      <c r="Y10" s="177">
        <v>1</v>
      </c>
      <c r="Z10" s="177">
        <v>1</v>
      </c>
      <c r="AA10" s="35"/>
      <c r="AB10" s="177">
        <v>1</v>
      </c>
      <c r="AC10" s="35"/>
      <c r="AD10" s="35"/>
      <c r="AE10" s="35"/>
      <c r="AF10" s="35"/>
      <c r="AG10" s="35"/>
      <c r="AH10" s="35"/>
      <c r="AI10" s="35"/>
      <c r="AJ10" s="177">
        <v>1</v>
      </c>
      <c r="AK10" s="35"/>
      <c r="AL10" s="177">
        <v>1</v>
      </c>
      <c r="AM10" s="177">
        <v>1</v>
      </c>
      <c r="AN10" s="177">
        <v>1</v>
      </c>
      <c r="AO10" s="78">
        <v>2</v>
      </c>
    </row>
    <row r="11" spans="1:41" x14ac:dyDescent="0.3">
      <c r="A11" s="23" t="s">
        <v>303</v>
      </c>
      <c r="B11" s="24"/>
      <c r="C11" s="24">
        <v>1832</v>
      </c>
      <c r="D11" s="58">
        <v>1736</v>
      </c>
      <c r="E11" s="135">
        <v>1881</v>
      </c>
      <c r="F11" s="58">
        <v>1780</v>
      </c>
      <c r="G11" s="58">
        <v>1803</v>
      </c>
      <c r="H11" s="58">
        <v>1792</v>
      </c>
      <c r="I11" s="58">
        <v>1773</v>
      </c>
      <c r="J11" s="58">
        <v>1808</v>
      </c>
      <c r="K11" s="113">
        <v>1841</v>
      </c>
      <c r="L11" s="58">
        <v>1681</v>
      </c>
      <c r="M11" s="58">
        <v>1748</v>
      </c>
      <c r="N11" s="52">
        <v>1673</v>
      </c>
      <c r="O11" s="113">
        <v>1799</v>
      </c>
      <c r="P11" s="53">
        <v>1707</v>
      </c>
      <c r="Q11" s="59">
        <v>1774</v>
      </c>
      <c r="R11" s="103"/>
      <c r="S11" s="101">
        <v>1926</v>
      </c>
      <c r="T11" s="101">
        <v>1973</v>
      </c>
      <c r="U11" s="101">
        <v>1913</v>
      </c>
      <c r="W11" s="29" t="s">
        <v>93</v>
      </c>
      <c r="X11" s="177">
        <v>2</v>
      </c>
      <c r="Y11" s="35"/>
      <c r="Z11" s="78">
        <v>3</v>
      </c>
      <c r="AA11" s="177">
        <v>1</v>
      </c>
      <c r="AB11" s="35"/>
      <c r="AC11" s="177">
        <v>1</v>
      </c>
      <c r="AD11" s="177">
        <v>1</v>
      </c>
      <c r="AE11" s="177">
        <v>2</v>
      </c>
      <c r="AF11" s="177">
        <v>1</v>
      </c>
      <c r="AG11" s="35"/>
      <c r="AH11" s="35"/>
      <c r="AI11" s="35"/>
      <c r="AJ11" s="177">
        <v>1</v>
      </c>
      <c r="AK11" s="177">
        <v>1</v>
      </c>
      <c r="AL11" s="35"/>
      <c r="AM11" s="78">
        <v>3</v>
      </c>
      <c r="AN11" s="177">
        <v>3</v>
      </c>
      <c r="AO11" s="177">
        <v>2</v>
      </c>
    </row>
    <row r="12" spans="1:41" x14ac:dyDescent="0.3">
      <c r="A12" s="20"/>
      <c r="B12" s="6"/>
      <c r="C12" s="6"/>
      <c r="D12" s="6"/>
      <c r="E12" s="62"/>
      <c r="F12" s="6"/>
      <c r="G12" s="62"/>
      <c r="H12" s="62"/>
      <c r="I12" s="62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W12" s="29" t="s">
        <v>94</v>
      </c>
      <c r="X12" s="35"/>
      <c r="Y12" s="177">
        <v>2</v>
      </c>
      <c r="Z12" s="177">
        <v>1</v>
      </c>
      <c r="AA12" s="177">
        <v>1</v>
      </c>
      <c r="AB12" s="177">
        <v>2</v>
      </c>
      <c r="AC12" s="35"/>
      <c r="AD12" s="177">
        <v>1</v>
      </c>
      <c r="AE12" s="177">
        <v>2</v>
      </c>
      <c r="AF12" s="177">
        <v>3</v>
      </c>
      <c r="AG12" s="177">
        <v>1</v>
      </c>
      <c r="AH12" s="78">
        <v>4</v>
      </c>
      <c r="AI12" s="177">
        <v>2</v>
      </c>
      <c r="AJ12" s="177">
        <v>1</v>
      </c>
      <c r="AK12" s="35"/>
      <c r="AL12" s="177">
        <v>2</v>
      </c>
      <c r="AM12" s="177">
        <v>2</v>
      </c>
      <c r="AN12" s="78">
        <v>4</v>
      </c>
      <c r="AO12" s="177">
        <v>1</v>
      </c>
    </row>
    <row r="13" spans="1:41" x14ac:dyDescent="0.3">
      <c r="A13" s="21" t="s">
        <v>78</v>
      </c>
      <c r="E13" s="49" t="s">
        <v>101</v>
      </c>
      <c r="F13" s="49" t="s">
        <v>101</v>
      </c>
      <c r="G13" s="49" t="s">
        <v>101</v>
      </c>
      <c r="H13" s="32" t="s">
        <v>101</v>
      </c>
      <c r="I13" s="49" t="s">
        <v>101</v>
      </c>
      <c r="J13" s="32" t="s">
        <v>101</v>
      </c>
      <c r="K13" s="32" t="s">
        <v>101</v>
      </c>
      <c r="L13" s="32" t="s">
        <v>101</v>
      </c>
      <c r="M13" s="32" t="s">
        <v>101</v>
      </c>
      <c r="N13" s="32" t="s">
        <v>101</v>
      </c>
      <c r="O13" s="32" t="s">
        <v>101</v>
      </c>
      <c r="P13" s="32" t="s">
        <v>101</v>
      </c>
      <c r="Q13" s="32" t="s">
        <v>101</v>
      </c>
      <c r="R13" s="105"/>
      <c r="S13" s="97"/>
      <c r="T13" s="111" t="s">
        <v>172</v>
      </c>
      <c r="U13" s="97"/>
      <c r="W13" s="29" t="s">
        <v>95</v>
      </c>
      <c r="X13" s="177">
        <v>2</v>
      </c>
      <c r="Y13" s="35"/>
      <c r="Z13" s="177">
        <v>1</v>
      </c>
      <c r="AA13" s="177">
        <v>2</v>
      </c>
      <c r="AB13" s="177">
        <v>1</v>
      </c>
      <c r="AC13" s="78">
        <v>4</v>
      </c>
      <c r="AD13" s="177">
        <v>2</v>
      </c>
      <c r="AE13" s="35"/>
      <c r="AF13" s="177">
        <v>2</v>
      </c>
      <c r="AG13" s="177">
        <v>1</v>
      </c>
      <c r="AH13" s="39">
        <v>1</v>
      </c>
      <c r="AI13" s="35"/>
      <c r="AJ13" s="177">
        <v>1</v>
      </c>
      <c r="AK13" s="177">
        <v>1</v>
      </c>
      <c r="AL13" s="177">
        <v>1</v>
      </c>
      <c r="AM13" s="177">
        <v>1</v>
      </c>
      <c r="AN13" s="35"/>
      <c r="AO13" s="177">
        <v>2</v>
      </c>
    </row>
    <row r="14" spans="1:41" ht="14.4" customHeight="1" x14ac:dyDescent="0.3">
      <c r="E14" s="40"/>
      <c r="W14" s="29" t="s">
        <v>96</v>
      </c>
      <c r="X14" s="177">
        <v>1</v>
      </c>
      <c r="Y14" s="177">
        <v>1</v>
      </c>
      <c r="Z14" s="177">
        <v>2</v>
      </c>
      <c r="AA14" s="177">
        <v>2</v>
      </c>
      <c r="AB14" s="177">
        <v>3</v>
      </c>
      <c r="AC14" s="177">
        <v>2</v>
      </c>
      <c r="AD14" s="78">
        <v>4</v>
      </c>
      <c r="AE14" s="177">
        <v>3</v>
      </c>
      <c r="AF14" s="177">
        <v>2</v>
      </c>
      <c r="AG14" s="177">
        <v>2</v>
      </c>
      <c r="AH14" s="35"/>
      <c r="AI14" s="177">
        <v>2</v>
      </c>
      <c r="AJ14" s="39">
        <v>2</v>
      </c>
      <c r="AK14" s="177">
        <v>3</v>
      </c>
      <c r="AL14" s="177">
        <v>3</v>
      </c>
      <c r="AM14" s="177">
        <v>2</v>
      </c>
      <c r="AN14" s="78">
        <v>4</v>
      </c>
      <c r="AO14" s="177">
        <v>1</v>
      </c>
    </row>
    <row r="15" spans="1:41" ht="14.4" customHeight="1" x14ac:dyDescent="0.3">
      <c r="A15" s="177" t="s">
        <v>11</v>
      </c>
      <c r="B15" s="196" t="s">
        <v>343</v>
      </c>
      <c r="C15" s="196">
        <v>2102</v>
      </c>
      <c r="D15" s="19">
        <v>2108</v>
      </c>
      <c r="E15" s="160">
        <v>2029</v>
      </c>
      <c r="F15" s="19">
        <v>1871</v>
      </c>
      <c r="G15" s="46">
        <v>1828</v>
      </c>
      <c r="H15" s="46">
        <v>1785</v>
      </c>
      <c r="I15" s="46"/>
      <c r="J15" s="19">
        <v>1498</v>
      </c>
      <c r="K15" s="19">
        <v>1524</v>
      </c>
      <c r="L15" s="19">
        <v>1500</v>
      </c>
      <c r="M15" s="19">
        <v>1388</v>
      </c>
      <c r="N15" s="46"/>
      <c r="O15" s="46"/>
      <c r="P15" s="46"/>
      <c r="Q15" s="46"/>
      <c r="R15" s="110"/>
      <c r="S15" s="96"/>
      <c r="T15" s="96"/>
      <c r="U15" s="96"/>
      <c r="W15" s="29" t="s">
        <v>97</v>
      </c>
      <c r="X15" s="177">
        <v>3</v>
      </c>
      <c r="Y15" s="182">
        <v>4</v>
      </c>
      <c r="Z15" s="177">
        <v>2</v>
      </c>
      <c r="AA15" s="177">
        <v>3</v>
      </c>
      <c r="AB15" s="177">
        <v>2</v>
      </c>
      <c r="AC15" s="177">
        <v>2</v>
      </c>
      <c r="AD15" s="177">
        <v>2</v>
      </c>
      <c r="AE15" s="83">
        <v>1</v>
      </c>
      <c r="AF15" s="177">
        <v>2</v>
      </c>
      <c r="AG15" s="177">
        <v>2</v>
      </c>
      <c r="AH15" s="83">
        <v>1</v>
      </c>
      <c r="AI15" s="78">
        <v>4</v>
      </c>
      <c r="AJ15" s="39">
        <v>3</v>
      </c>
      <c r="AK15" s="177">
        <v>2</v>
      </c>
      <c r="AL15" s="83">
        <v>1</v>
      </c>
      <c r="AM15" s="39">
        <v>3</v>
      </c>
      <c r="AN15" s="177">
        <v>3</v>
      </c>
      <c r="AO15" s="78">
        <v>3</v>
      </c>
    </row>
    <row r="16" spans="1:41" ht="14.4" customHeight="1" x14ac:dyDescent="0.3">
      <c r="A16" s="177" t="s">
        <v>12</v>
      </c>
      <c r="B16" s="34" t="s">
        <v>131</v>
      </c>
      <c r="C16" s="34">
        <v>2064</v>
      </c>
      <c r="D16" s="34"/>
      <c r="E16" s="116">
        <v>2164</v>
      </c>
      <c r="F16" s="87">
        <v>1997</v>
      </c>
      <c r="G16" s="116">
        <v>1913</v>
      </c>
      <c r="H16" s="116">
        <v>1875</v>
      </c>
      <c r="I16" s="45">
        <v>1713</v>
      </c>
      <c r="J16" s="34"/>
      <c r="K16" s="87">
        <v>1776</v>
      </c>
      <c r="L16" s="87">
        <v>1700</v>
      </c>
      <c r="M16" s="34">
        <v>1519</v>
      </c>
      <c r="N16" s="45"/>
      <c r="O16" s="46"/>
      <c r="P16" s="46"/>
      <c r="Q16" s="46"/>
      <c r="R16" s="106"/>
      <c r="S16" s="92"/>
      <c r="T16" s="92"/>
      <c r="U16" s="92"/>
      <c r="W16" s="29" t="s">
        <v>98</v>
      </c>
      <c r="X16" s="177">
        <v>5</v>
      </c>
      <c r="Y16" s="177">
        <v>4</v>
      </c>
      <c r="Z16" s="177">
        <v>3</v>
      </c>
      <c r="AA16" s="177">
        <v>1</v>
      </c>
      <c r="AB16" s="177">
        <v>2</v>
      </c>
      <c r="AC16" s="177">
        <v>2</v>
      </c>
      <c r="AD16" s="177">
        <v>2</v>
      </c>
      <c r="AE16" s="177">
        <v>3</v>
      </c>
      <c r="AF16" s="177">
        <v>4</v>
      </c>
      <c r="AG16" s="177">
        <v>4</v>
      </c>
      <c r="AH16" s="78">
        <v>6</v>
      </c>
      <c r="AI16" s="35"/>
      <c r="AJ16" s="177">
        <v>1</v>
      </c>
      <c r="AK16" s="177">
        <v>2</v>
      </c>
      <c r="AL16" s="177">
        <v>1</v>
      </c>
      <c r="AM16" s="78">
        <v>4</v>
      </c>
      <c r="AN16" s="177">
        <v>2</v>
      </c>
      <c r="AO16" s="177">
        <v>1</v>
      </c>
    </row>
    <row r="17" spans="1:41" ht="14.4" customHeight="1" x14ac:dyDescent="0.3">
      <c r="A17" s="177" t="s">
        <v>13</v>
      </c>
      <c r="B17" s="196" t="s">
        <v>135</v>
      </c>
      <c r="C17" s="196">
        <v>2059</v>
      </c>
      <c r="D17" s="116">
        <v>2108</v>
      </c>
      <c r="E17" s="116">
        <v>2029</v>
      </c>
      <c r="F17" s="87">
        <v>1871</v>
      </c>
      <c r="G17" s="116">
        <v>1828</v>
      </c>
      <c r="H17" s="116">
        <v>1785</v>
      </c>
      <c r="I17" s="177"/>
      <c r="J17" s="196">
        <v>1498</v>
      </c>
      <c r="K17" s="87">
        <v>1524</v>
      </c>
      <c r="L17" s="87">
        <v>1500</v>
      </c>
      <c r="M17" s="38">
        <v>1388</v>
      </c>
      <c r="N17" s="47"/>
      <c r="O17" s="47"/>
      <c r="P17" s="47"/>
      <c r="Q17" s="47"/>
      <c r="R17" s="110"/>
      <c r="S17" s="96"/>
      <c r="T17" s="96"/>
      <c r="U17" s="96"/>
      <c r="W17" s="29" t="s">
        <v>99</v>
      </c>
      <c r="X17" s="177">
        <v>6</v>
      </c>
      <c r="Y17" s="177">
        <v>6</v>
      </c>
      <c r="Z17" s="177">
        <v>6</v>
      </c>
      <c r="AA17" s="78">
        <v>7</v>
      </c>
      <c r="AB17" s="78">
        <v>6</v>
      </c>
      <c r="AC17" s="177">
        <v>2</v>
      </c>
      <c r="AD17" s="177">
        <v>2</v>
      </c>
      <c r="AE17" s="45">
        <v>4</v>
      </c>
      <c r="AF17" s="45">
        <v>4</v>
      </c>
      <c r="AG17" s="78">
        <v>4</v>
      </c>
      <c r="AH17" s="39">
        <v>3</v>
      </c>
      <c r="AI17" s="39">
        <v>3</v>
      </c>
      <c r="AJ17" s="177">
        <v>2</v>
      </c>
      <c r="AK17" s="35"/>
      <c r="AL17" s="177">
        <v>1</v>
      </c>
      <c r="AM17" s="39">
        <v>2</v>
      </c>
      <c r="AN17" s="177">
        <v>2</v>
      </c>
      <c r="AO17" s="177">
        <v>1</v>
      </c>
    </row>
    <row r="18" spans="1:41" ht="14.4" customHeight="1" x14ac:dyDescent="0.3">
      <c r="A18" s="177" t="s">
        <v>14</v>
      </c>
      <c r="B18" s="17" t="s">
        <v>37</v>
      </c>
      <c r="C18" s="17">
        <v>1879</v>
      </c>
      <c r="D18" s="17">
        <v>1943</v>
      </c>
      <c r="E18" s="161">
        <v>1923</v>
      </c>
      <c r="F18" s="17">
        <v>1883</v>
      </c>
      <c r="G18" s="47">
        <v>1906</v>
      </c>
      <c r="H18" s="47">
        <v>1879</v>
      </c>
      <c r="I18" s="47">
        <v>1924</v>
      </c>
      <c r="J18" s="90">
        <v>1996</v>
      </c>
      <c r="K18" s="90">
        <v>1988</v>
      </c>
      <c r="L18" s="90">
        <v>1980</v>
      </c>
      <c r="M18" s="90">
        <v>1918</v>
      </c>
      <c r="N18" s="117">
        <v>1904</v>
      </c>
      <c r="O18" s="47">
        <v>1881</v>
      </c>
      <c r="P18" s="47">
        <v>1885</v>
      </c>
      <c r="Q18" s="80">
        <v>1979</v>
      </c>
      <c r="R18" s="107"/>
      <c r="S18" s="93">
        <v>2016</v>
      </c>
      <c r="T18" s="93">
        <v>1994</v>
      </c>
      <c r="U18" s="93">
        <v>2006</v>
      </c>
      <c r="W18" s="29" t="s">
        <v>117</v>
      </c>
      <c r="X18" s="78">
        <v>4</v>
      </c>
      <c r="Y18" s="177">
        <v>2</v>
      </c>
      <c r="Z18" s="177">
        <v>3</v>
      </c>
      <c r="AA18" s="177">
        <v>2</v>
      </c>
      <c r="AB18" s="78">
        <v>4</v>
      </c>
      <c r="AC18" s="78">
        <v>3</v>
      </c>
      <c r="AD18" s="177">
        <v>1</v>
      </c>
      <c r="AE18" s="177">
        <v>1</v>
      </c>
      <c r="AF18" s="177">
        <v>1</v>
      </c>
      <c r="AG18" s="177">
        <v>1</v>
      </c>
      <c r="AH18" s="35"/>
      <c r="AI18" s="78">
        <v>2</v>
      </c>
      <c r="AJ18" s="35"/>
      <c r="AK18" s="39">
        <v>1</v>
      </c>
      <c r="AL18" s="39"/>
      <c r="AM18" s="39"/>
      <c r="AN18" s="39"/>
      <c r="AO18" s="39"/>
    </row>
    <row r="19" spans="1:41" ht="14.4" customHeight="1" x14ac:dyDescent="0.3">
      <c r="A19" s="177" t="s">
        <v>15</v>
      </c>
      <c r="B19" s="19" t="s">
        <v>38</v>
      </c>
      <c r="C19" s="19">
        <v>1824</v>
      </c>
      <c r="D19" s="19"/>
      <c r="E19" s="160">
        <v>1809</v>
      </c>
      <c r="F19" s="19"/>
      <c r="G19" s="46">
        <v>1770</v>
      </c>
      <c r="H19" s="46"/>
      <c r="I19" s="46">
        <v>1809</v>
      </c>
      <c r="J19" s="19"/>
      <c r="K19" s="19">
        <v>1818</v>
      </c>
      <c r="L19" s="19">
        <v>1883</v>
      </c>
      <c r="M19" s="19">
        <v>1870</v>
      </c>
      <c r="N19" s="46">
        <v>1909</v>
      </c>
      <c r="O19" s="46">
        <v>1913</v>
      </c>
      <c r="P19" s="46"/>
      <c r="Q19" s="46"/>
      <c r="R19" s="106"/>
      <c r="S19" s="91"/>
      <c r="T19" s="92">
        <v>1983</v>
      </c>
      <c r="U19" s="92">
        <v>1994</v>
      </c>
      <c r="W19" s="29" t="s">
        <v>194</v>
      </c>
      <c r="X19" s="78">
        <v>4</v>
      </c>
      <c r="Y19" s="177">
        <v>2</v>
      </c>
      <c r="Z19" s="182">
        <v>4</v>
      </c>
      <c r="AA19" s="177">
        <v>1</v>
      </c>
      <c r="AB19" s="177">
        <v>1</v>
      </c>
      <c r="AC19" s="35"/>
      <c r="AD19" s="177">
        <v>1</v>
      </c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</row>
    <row r="20" spans="1:41" ht="14.4" customHeight="1" x14ac:dyDescent="0.3">
      <c r="A20" s="177" t="s">
        <v>16</v>
      </c>
      <c r="B20" s="19" t="s">
        <v>187</v>
      </c>
      <c r="C20" s="19">
        <v>1792</v>
      </c>
      <c r="D20" s="19"/>
      <c r="E20" s="160">
        <v>1788</v>
      </c>
      <c r="F20" s="19"/>
      <c r="G20" s="46"/>
      <c r="H20" s="46">
        <v>1726</v>
      </c>
      <c r="I20" s="116">
        <v>1814</v>
      </c>
      <c r="J20" s="19">
        <v>1578</v>
      </c>
      <c r="K20" s="17"/>
      <c r="L20" s="17"/>
      <c r="M20" s="17"/>
      <c r="N20" s="196"/>
      <c r="O20" s="196"/>
      <c r="P20" s="196"/>
      <c r="Q20" s="196"/>
      <c r="S20" s="95"/>
      <c r="T20" s="95"/>
      <c r="U20" s="95"/>
      <c r="W20" s="29" t="s">
        <v>210</v>
      </c>
      <c r="X20" s="78">
        <v>4</v>
      </c>
      <c r="Y20" s="182">
        <v>3</v>
      </c>
      <c r="Z20" s="182">
        <v>2</v>
      </c>
      <c r="AA20" s="177">
        <v>1</v>
      </c>
      <c r="AB20" s="85">
        <v>2</v>
      </c>
      <c r="AC20" s="177">
        <v>1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  <row r="21" spans="1:41" ht="14.4" customHeight="1" x14ac:dyDescent="0.3">
      <c r="A21" s="177" t="s">
        <v>17</v>
      </c>
      <c r="B21" s="19" t="s">
        <v>81</v>
      </c>
      <c r="C21" s="19">
        <v>1677</v>
      </c>
      <c r="D21" s="19">
        <v>1728</v>
      </c>
      <c r="E21" s="55">
        <v>1715</v>
      </c>
      <c r="F21" s="151">
        <v>1722</v>
      </c>
      <c r="G21" s="54">
        <v>1678</v>
      </c>
      <c r="H21" s="54">
        <v>1672</v>
      </c>
      <c r="I21" s="152">
        <v>1684</v>
      </c>
      <c r="J21" s="153">
        <v>1645</v>
      </c>
      <c r="K21" s="153">
        <v>1644</v>
      </c>
      <c r="L21" s="153">
        <v>1640</v>
      </c>
      <c r="M21" s="153">
        <v>1638</v>
      </c>
      <c r="N21" s="152">
        <v>1648</v>
      </c>
      <c r="O21" s="54">
        <v>1592</v>
      </c>
      <c r="P21" s="154">
        <v>1643</v>
      </c>
      <c r="Q21" s="154">
        <v>1639</v>
      </c>
      <c r="R21" s="109"/>
      <c r="S21" s="92">
        <v>1633</v>
      </c>
      <c r="T21" s="96"/>
      <c r="U21" s="96"/>
      <c r="W21" s="29" t="s">
        <v>266</v>
      </c>
      <c r="X21" s="35"/>
      <c r="Y21" s="182">
        <v>3</v>
      </c>
      <c r="Z21" s="182">
        <v>2</v>
      </c>
      <c r="AA21" s="177"/>
      <c r="AB21" s="177"/>
      <c r="AC21" s="177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ht="14.4" customHeight="1" x14ac:dyDescent="0.3">
      <c r="A22" s="177" t="s">
        <v>18</v>
      </c>
      <c r="B22" s="196" t="s">
        <v>133</v>
      </c>
      <c r="C22" s="196">
        <v>1677</v>
      </c>
      <c r="D22" s="196">
        <v>1671</v>
      </c>
      <c r="E22" s="39">
        <v>1680</v>
      </c>
      <c r="F22" s="196">
        <v>1687</v>
      </c>
      <c r="G22" s="177">
        <v>1716</v>
      </c>
      <c r="H22" s="177"/>
      <c r="I22" s="116">
        <v>1765</v>
      </c>
      <c r="J22" s="196">
        <v>1722</v>
      </c>
      <c r="K22" s="87">
        <v>1747</v>
      </c>
      <c r="L22" s="196">
        <v>1590</v>
      </c>
      <c r="M22" s="79" t="s">
        <v>9</v>
      </c>
      <c r="N22" s="196"/>
      <c r="O22" s="196"/>
      <c r="P22" s="196"/>
      <c r="Q22" s="196"/>
      <c r="S22" s="92"/>
      <c r="T22" s="95"/>
      <c r="U22" s="95"/>
      <c r="W22" s="81" t="s">
        <v>88</v>
      </c>
      <c r="X22" s="82">
        <v>8</v>
      </c>
      <c r="Y22" s="82">
        <v>8</v>
      </c>
      <c r="Z22" s="81">
        <v>14</v>
      </c>
      <c r="AA22" s="85">
        <v>15</v>
      </c>
      <c r="AB22" s="82">
        <v>2</v>
      </c>
      <c r="AC22" s="82">
        <v>4</v>
      </c>
      <c r="AD22" s="35"/>
      <c r="AE22" s="82">
        <v>3</v>
      </c>
      <c r="AF22" s="84">
        <v>3</v>
      </c>
      <c r="AG22" s="84">
        <v>1</v>
      </c>
      <c r="AH22" s="84">
        <v>3</v>
      </c>
      <c r="AI22" s="82">
        <v>3</v>
      </c>
      <c r="AJ22" s="82">
        <v>3</v>
      </c>
      <c r="AK22" s="82">
        <v>4</v>
      </c>
      <c r="AL22" s="85">
        <v>7</v>
      </c>
      <c r="AM22" s="82">
        <v>4</v>
      </c>
      <c r="AN22" s="84">
        <v>2</v>
      </c>
      <c r="AO22" s="82">
        <v>5</v>
      </c>
    </row>
    <row r="23" spans="1:41" ht="14.4" customHeight="1" x14ac:dyDescent="0.3">
      <c r="A23" s="177" t="s">
        <v>19</v>
      </c>
      <c r="B23" s="196" t="s">
        <v>243</v>
      </c>
      <c r="C23" s="196">
        <v>1654</v>
      </c>
      <c r="D23" s="196">
        <v>1646</v>
      </c>
      <c r="E23" s="39">
        <v>1642</v>
      </c>
      <c r="F23" s="196">
        <v>1697</v>
      </c>
      <c r="G23" s="45"/>
      <c r="H23" s="45"/>
      <c r="I23" s="47"/>
      <c r="J23" s="17"/>
      <c r="K23" s="17"/>
      <c r="L23" s="34"/>
      <c r="M23" s="36"/>
      <c r="N23" s="196"/>
      <c r="O23" s="196"/>
      <c r="P23" s="196"/>
      <c r="Q23" s="196"/>
      <c r="S23" s="95"/>
      <c r="T23" s="95"/>
      <c r="U23" s="95"/>
      <c r="W23" s="120" t="s">
        <v>275</v>
      </c>
      <c r="X23" s="121">
        <f>SUM(X10:X22)</f>
        <v>40</v>
      </c>
      <c r="Y23" s="121">
        <f>SUM(Y10:Y22)</f>
        <v>36</v>
      </c>
      <c r="Z23" s="264">
        <f>SUM(Z10:Z22)</f>
        <v>44</v>
      </c>
      <c r="AA23" s="264">
        <f t="shared" ref="AA23:AO23" si="0">SUM(AA10:AA22)</f>
        <v>36</v>
      </c>
      <c r="AB23" s="264">
        <f t="shared" si="0"/>
        <v>26</v>
      </c>
      <c r="AC23" s="120">
        <f t="shared" si="0"/>
        <v>21</v>
      </c>
      <c r="AD23" s="120">
        <f t="shared" si="0"/>
        <v>16</v>
      </c>
      <c r="AE23" s="120">
        <f t="shared" si="0"/>
        <v>19</v>
      </c>
      <c r="AF23" s="264">
        <f t="shared" si="0"/>
        <v>22</v>
      </c>
      <c r="AG23" s="120">
        <f t="shared" si="0"/>
        <v>16</v>
      </c>
      <c r="AH23" s="120">
        <f t="shared" si="0"/>
        <v>18</v>
      </c>
      <c r="AI23" s="120">
        <f t="shared" si="0"/>
        <v>16</v>
      </c>
      <c r="AJ23" s="120">
        <f t="shared" si="0"/>
        <v>15</v>
      </c>
      <c r="AK23" s="120">
        <f t="shared" si="0"/>
        <v>14</v>
      </c>
      <c r="AL23" s="120">
        <f t="shared" si="0"/>
        <v>17</v>
      </c>
      <c r="AM23" s="264">
        <f t="shared" si="0"/>
        <v>22</v>
      </c>
      <c r="AN23" s="264">
        <f t="shared" si="0"/>
        <v>21</v>
      </c>
      <c r="AO23" s="120">
        <f t="shared" si="0"/>
        <v>18</v>
      </c>
    </row>
    <row r="24" spans="1:41" ht="14.4" customHeight="1" x14ac:dyDescent="0.3">
      <c r="A24" s="177" t="s">
        <v>20</v>
      </c>
      <c r="B24" s="196" t="s">
        <v>229</v>
      </c>
      <c r="C24" s="196">
        <v>1597</v>
      </c>
      <c r="D24" s="87">
        <v>1456</v>
      </c>
      <c r="E24" s="116">
        <v>1447</v>
      </c>
      <c r="F24" s="87">
        <v>1413</v>
      </c>
      <c r="G24" s="177">
        <v>1272</v>
      </c>
      <c r="H24" s="47"/>
      <c r="I24" s="47"/>
      <c r="J24" s="17"/>
      <c r="K24" s="17"/>
      <c r="L24" s="17"/>
      <c r="M24" s="196"/>
      <c r="N24" s="177"/>
      <c r="O24" s="177"/>
      <c r="P24" s="47"/>
      <c r="Q24" s="47"/>
      <c r="S24" s="95"/>
      <c r="T24" s="95"/>
      <c r="U24" s="95"/>
      <c r="W24" s="120"/>
      <c r="X24" s="120"/>
      <c r="Y24" s="120"/>
      <c r="Z24" s="120"/>
      <c r="AA24" s="121"/>
      <c r="AB24" s="120"/>
      <c r="AC24" s="121"/>
      <c r="AD24" s="120"/>
      <c r="AE24" s="121"/>
      <c r="AF24" s="122"/>
      <c r="AG24" s="121"/>
      <c r="AH24" s="122"/>
      <c r="AI24" s="121"/>
      <c r="AJ24" s="121"/>
      <c r="AK24" s="121"/>
      <c r="AL24" s="121"/>
      <c r="AM24" s="121"/>
      <c r="AN24" s="122"/>
      <c r="AO24" s="121"/>
    </row>
    <row r="25" spans="1:41" ht="14.4" customHeight="1" x14ac:dyDescent="0.3">
      <c r="A25" s="177" t="s">
        <v>21</v>
      </c>
      <c r="B25" s="19" t="s">
        <v>41</v>
      </c>
      <c r="C25" s="19">
        <v>1558</v>
      </c>
      <c r="D25" s="19">
        <v>1624</v>
      </c>
      <c r="E25" s="160">
        <v>1597</v>
      </c>
      <c r="F25" s="19">
        <v>1612</v>
      </c>
      <c r="G25" s="46"/>
      <c r="H25" s="46">
        <v>1683</v>
      </c>
      <c r="I25" s="46"/>
      <c r="J25" s="19"/>
      <c r="K25" s="19"/>
      <c r="L25" s="19"/>
      <c r="M25" s="19"/>
      <c r="N25" s="46"/>
      <c r="O25" s="46"/>
      <c r="P25" s="46"/>
      <c r="Q25" s="46"/>
      <c r="R25" s="106"/>
      <c r="S25" s="92">
        <v>1724</v>
      </c>
      <c r="T25" s="92">
        <v>1721</v>
      </c>
      <c r="U25" s="92">
        <v>1635</v>
      </c>
      <c r="W25" s="120"/>
      <c r="X25" s="120"/>
      <c r="Y25" s="120"/>
      <c r="Z25" s="120"/>
      <c r="AA25" s="121"/>
      <c r="AB25" s="120"/>
      <c r="AC25" s="121"/>
      <c r="AD25" s="120"/>
      <c r="AE25" s="121"/>
      <c r="AF25" s="122"/>
      <c r="AG25" s="121"/>
      <c r="AH25" s="122"/>
      <c r="AI25" s="121"/>
      <c r="AJ25" s="121"/>
      <c r="AK25" s="121"/>
      <c r="AL25" s="121"/>
      <c r="AM25" s="121"/>
      <c r="AN25" s="122"/>
      <c r="AO25" s="121"/>
    </row>
    <row r="26" spans="1:41" ht="14.4" customHeight="1" x14ac:dyDescent="0.3">
      <c r="A26" s="177" t="s">
        <v>22</v>
      </c>
      <c r="B26" s="34" t="s">
        <v>136</v>
      </c>
      <c r="C26" s="34">
        <v>1534</v>
      </c>
      <c r="D26" s="87">
        <v>1537</v>
      </c>
      <c r="E26" s="116">
        <v>1509</v>
      </c>
      <c r="F26" s="34">
        <v>1458</v>
      </c>
      <c r="G26" s="45">
        <v>1476</v>
      </c>
      <c r="H26" s="45">
        <v>1462</v>
      </c>
      <c r="I26" s="116">
        <v>1481</v>
      </c>
      <c r="J26" s="87">
        <v>1471</v>
      </c>
      <c r="K26" s="87">
        <v>1469</v>
      </c>
      <c r="L26" s="34">
        <v>1408</v>
      </c>
      <c r="M26" s="36" t="s">
        <v>9</v>
      </c>
      <c r="N26" s="196"/>
      <c r="O26" s="196"/>
      <c r="P26" s="196"/>
      <c r="Q26" s="196"/>
      <c r="S26" s="95"/>
      <c r="T26" s="95"/>
      <c r="U26" s="95"/>
      <c r="W26" s="120"/>
      <c r="X26" s="120"/>
      <c r="Y26" s="120"/>
      <c r="Z26" s="120"/>
      <c r="AA26" s="121"/>
      <c r="AB26" s="120"/>
      <c r="AC26" s="121"/>
      <c r="AD26" s="120"/>
      <c r="AE26" s="121"/>
      <c r="AF26" s="122"/>
      <c r="AG26" s="121"/>
      <c r="AH26" s="122"/>
      <c r="AI26" s="121"/>
      <c r="AJ26" s="121"/>
      <c r="AK26" s="121"/>
      <c r="AL26" s="121"/>
      <c r="AM26" s="121"/>
      <c r="AN26" s="122"/>
      <c r="AO26" s="121"/>
    </row>
    <row r="27" spans="1:41" ht="14.4" customHeight="1" x14ac:dyDescent="0.3">
      <c r="A27" s="177" t="s">
        <v>23</v>
      </c>
      <c r="B27" s="34" t="s">
        <v>234</v>
      </c>
      <c r="C27" s="34">
        <v>1520</v>
      </c>
      <c r="D27" s="87">
        <v>1668</v>
      </c>
      <c r="E27" s="39">
        <v>1309</v>
      </c>
      <c r="F27" s="34">
        <v>1379</v>
      </c>
      <c r="G27" s="177"/>
      <c r="H27" s="177"/>
      <c r="I27" s="177"/>
      <c r="J27" s="196"/>
      <c r="K27" s="196"/>
      <c r="L27" s="196"/>
      <c r="M27" s="196"/>
      <c r="N27" s="196"/>
      <c r="O27" s="196"/>
      <c r="P27" s="196"/>
      <c r="Q27" s="196"/>
      <c r="S27" s="95"/>
      <c r="T27" s="95"/>
      <c r="U27" s="95"/>
      <c r="W27" s="120"/>
      <c r="X27" s="120"/>
      <c r="Y27" s="120"/>
      <c r="Z27" s="120"/>
      <c r="AA27" s="121"/>
      <c r="AB27" s="120"/>
      <c r="AC27" s="121"/>
      <c r="AD27" s="120"/>
      <c r="AE27" s="121"/>
      <c r="AF27" s="122"/>
      <c r="AG27" s="121"/>
      <c r="AH27" s="122"/>
      <c r="AI27" s="121"/>
      <c r="AJ27" s="121"/>
      <c r="AK27" s="121"/>
      <c r="AL27" s="121"/>
      <c r="AM27" s="121"/>
      <c r="AN27" s="122"/>
      <c r="AO27" s="121"/>
    </row>
    <row r="28" spans="1:41" ht="14.4" customHeight="1" x14ac:dyDescent="0.3">
      <c r="A28" s="177" t="s">
        <v>24</v>
      </c>
      <c r="B28" s="44" t="s">
        <v>238</v>
      </c>
      <c r="C28" s="44">
        <v>1510</v>
      </c>
      <c r="D28" s="88">
        <v>1536</v>
      </c>
      <c r="E28" s="116">
        <v>1299</v>
      </c>
      <c r="F28" s="44">
        <v>1191</v>
      </c>
      <c r="G28" s="147"/>
      <c r="H28" s="147"/>
      <c r="I28" s="147"/>
      <c r="J28" s="146"/>
      <c r="K28" s="146"/>
      <c r="L28" s="146"/>
      <c r="M28" s="146"/>
      <c r="N28" s="148"/>
      <c r="O28" s="148"/>
      <c r="P28" s="148"/>
      <c r="Q28" s="148"/>
      <c r="R28" s="149"/>
      <c r="S28" s="95"/>
      <c r="T28" s="95"/>
      <c r="U28" s="95"/>
      <c r="W28" s="120"/>
      <c r="X28" s="120"/>
      <c r="Y28" s="120"/>
      <c r="Z28" s="120"/>
      <c r="AA28" s="121"/>
      <c r="AB28" s="120"/>
      <c r="AC28" s="121"/>
      <c r="AD28" s="120"/>
      <c r="AE28" s="121"/>
      <c r="AF28" s="122"/>
      <c r="AG28" s="121"/>
      <c r="AH28" s="122"/>
      <c r="AI28" s="121"/>
      <c r="AJ28" s="121"/>
      <c r="AK28" s="121"/>
      <c r="AL28" s="121"/>
      <c r="AM28" s="121"/>
      <c r="AN28" s="122"/>
      <c r="AO28" s="121"/>
    </row>
    <row r="29" spans="1:41" ht="14.4" customHeight="1" x14ac:dyDescent="0.3">
      <c r="A29" s="177" t="s">
        <v>25</v>
      </c>
      <c r="B29" s="17" t="s">
        <v>43</v>
      </c>
      <c r="C29" s="17">
        <v>1472</v>
      </c>
      <c r="D29" s="17">
        <v>1502</v>
      </c>
      <c r="E29" s="161">
        <v>1529</v>
      </c>
      <c r="F29" s="17">
        <v>1506</v>
      </c>
      <c r="G29" s="47">
        <v>1466</v>
      </c>
      <c r="H29" s="47">
        <v>1550</v>
      </c>
      <c r="I29" s="47">
        <v>1550</v>
      </c>
      <c r="J29" s="17">
        <v>1560</v>
      </c>
      <c r="K29" s="17">
        <v>1564</v>
      </c>
      <c r="L29" s="17">
        <v>1558</v>
      </c>
      <c r="M29" s="17">
        <v>1596</v>
      </c>
      <c r="N29" s="47">
        <v>1620</v>
      </c>
      <c r="O29" s="47">
        <v>1612</v>
      </c>
      <c r="P29" s="117">
        <v>1628</v>
      </c>
      <c r="Q29" s="80">
        <v>1618</v>
      </c>
      <c r="R29" s="107"/>
      <c r="S29" s="93">
        <v>1649</v>
      </c>
      <c r="T29" s="93">
        <v>1657</v>
      </c>
      <c r="U29" s="93">
        <v>1652</v>
      </c>
      <c r="W29" s="120"/>
      <c r="X29" s="120"/>
      <c r="Y29" s="120"/>
      <c r="Z29" s="120"/>
      <c r="AA29" s="121"/>
      <c r="AB29" s="120"/>
      <c r="AC29" s="121"/>
      <c r="AD29" s="120"/>
      <c r="AE29" s="121"/>
      <c r="AF29" s="122"/>
      <c r="AG29" s="121"/>
      <c r="AH29" s="122"/>
      <c r="AI29" s="121"/>
      <c r="AJ29" s="121"/>
      <c r="AK29" s="121"/>
      <c r="AL29" s="121"/>
      <c r="AM29" s="121"/>
      <c r="AN29" s="122"/>
      <c r="AO29" s="121"/>
    </row>
    <row r="30" spans="1:41" ht="14.4" customHeight="1" x14ac:dyDescent="0.3">
      <c r="A30" s="177" t="s">
        <v>26</v>
      </c>
      <c r="B30" s="196" t="s">
        <v>270</v>
      </c>
      <c r="C30" s="196">
        <v>1469</v>
      </c>
      <c r="D30" s="87">
        <v>1508</v>
      </c>
      <c r="E30" s="79" t="s">
        <v>9</v>
      </c>
      <c r="F30" s="79"/>
      <c r="G30" s="79"/>
      <c r="H30" s="177"/>
      <c r="I30" s="196"/>
      <c r="J30" s="196"/>
      <c r="K30" s="79"/>
      <c r="L30" s="196"/>
      <c r="M30" s="196"/>
      <c r="N30" s="177"/>
      <c r="O30" s="177"/>
      <c r="P30" s="36"/>
      <c r="Q30" s="177"/>
      <c r="R30" s="107"/>
      <c r="S30" s="93"/>
      <c r="T30" s="93"/>
      <c r="U30" s="93"/>
      <c r="W30" s="60"/>
      <c r="X30" s="60"/>
      <c r="Y30" s="60"/>
      <c r="Z30" s="60"/>
      <c r="AA30" s="60"/>
      <c r="AB30" s="60"/>
      <c r="AC30" s="62"/>
      <c r="AD30" s="60"/>
      <c r="AE30" s="62"/>
      <c r="AF30" s="60"/>
      <c r="AG30" s="60"/>
      <c r="AH30" s="61"/>
      <c r="AI30" s="62"/>
      <c r="AJ30" s="62"/>
      <c r="AK30" s="62"/>
      <c r="AL30" s="61"/>
      <c r="AM30" s="62"/>
      <c r="AN30" s="62"/>
      <c r="AO30" s="62"/>
    </row>
    <row r="31" spans="1:41" ht="14.4" customHeight="1" x14ac:dyDescent="0.3">
      <c r="A31" s="177" t="s">
        <v>27</v>
      </c>
      <c r="B31" s="34" t="s">
        <v>107</v>
      </c>
      <c r="C31" s="34">
        <v>1459</v>
      </c>
      <c r="D31" s="34">
        <v>1429</v>
      </c>
      <c r="E31" s="155">
        <v>1480</v>
      </c>
      <c r="F31" s="151">
        <v>1491</v>
      </c>
      <c r="G31" s="152">
        <v>1487</v>
      </c>
      <c r="H31" s="155">
        <v>1441</v>
      </c>
      <c r="I31" s="155">
        <v>1455</v>
      </c>
      <c r="J31" s="156">
        <v>1442</v>
      </c>
      <c r="K31" s="156">
        <v>1450</v>
      </c>
      <c r="L31" s="151">
        <v>1479</v>
      </c>
      <c r="M31" s="156">
        <v>1435</v>
      </c>
      <c r="N31" s="155">
        <v>1424</v>
      </c>
      <c r="O31" s="154">
        <v>1367</v>
      </c>
      <c r="P31" s="154">
        <v>1352</v>
      </c>
      <c r="Q31" s="154" t="s">
        <v>9</v>
      </c>
      <c r="R31" s="107"/>
      <c r="S31" s="93"/>
      <c r="T31" s="93"/>
      <c r="U31" s="93"/>
      <c r="W31" s="60"/>
      <c r="X31" s="60"/>
      <c r="Y31" s="60"/>
      <c r="Z31" s="60"/>
      <c r="AA31" s="60"/>
      <c r="AB31" s="60"/>
      <c r="AC31" s="62"/>
      <c r="AD31" s="60"/>
      <c r="AE31" s="62"/>
      <c r="AF31" s="60"/>
      <c r="AG31" s="60"/>
      <c r="AH31" s="61"/>
      <c r="AI31" s="62"/>
      <c r="AJ31" s="62"/>
      <c r="AK31" s="62"/>
      <c r="AL31" s="61"/>
      <c r="AM31" s="62"/>
      <c r="AN31" s="62"/>
      <c r="AO31" s="62"/>
    </row>
    <row r="32" spans="1:41" ht="14.4" customHeight="1" x14ac:dyDescent="0.3">
      <c r="A32" s="177" t="s">
        <v>28</v>
      </c>
      <c r="B32" s="19" t="s">
        <v>47</v>
      </c>
      <c r="C32" s="19">
        <v>1443</v>
      </c>
      <c r="D32" s="19">
        <v>1444</v>
      </c>
      <c r="E32" s="160">
        <v>1469</v>
      </c>
      <c r="F32" s="19">
        <v>1488</v>
      </c>
      <c r="G32" s="46">
        <v>1549</v>
      </c>
      <c r="H32" s="46">
        <v>1544</v>
      </c>
      <c r="I32" s="46">
        <v>1523</v>
      </c>
      <c r="J32" s="19">
        <v>1519</v>
      </c>
      <c r="K32" s="19">
        <v>1512</v>
      </c>
      <c r="L32" s="19">
        <v>1478</v>
      </c>
      <c r="M32" s="19">
        <v>1596</v>
      </c>
      <c r="N32" s="89">
        <v>1620</v>
      </c>
      <c r="O32" s="79">
        <v>1545</v>
      </c>
      <c r="P32" s="46"/>
      <c r="Q32" s="79">
        <v>1549</v>
      </c>
      <c r="R32" s="109"/>
      <c r="S32" s="92">
        <v>1555</v>
      </c>
      <c r="T32" s="92">
        <v>1551</v>
      </c>
      <c r="U32" s="92">
        <v>1573</v>
      </c>
      <c r="W32" s="60"/>
      <c r="X32" s="60"/>
      <c r="Y32" s="60"/>
      <c r="Z32" s="60"/>
      <c r="AA32" s="60"/>
      <c r="AB32" s="60"/>
      <c r="AC32" s="62"/>
      <c r="AD32" s="60"/>
      <c r="AE32" s="62"/>
      <c r="AF32" s="60"/>
      <c r="AG32" s="60"/>
      <c r="AH32" s="61"/>
      <c r="AI32" s="62"/>
      <c r="AJ32" s="62"/>
      <c r="AK32" s="62"/>
      <c r="AL32" s="61"/>
      <c r="AM32" s="62"/>
      <c r="AN32" s="62"/>
      <c r="AO32" s="62"/>
    </row>
    <row r="33" spans="1:41" ht="14.4" customHeight="1" x14ac:dyDescent="0.3">
      <c r="A33" s="177" t="s">
        <v>29</v>
      </c>
      <c r="B33" s="196" t="s">
        <v>237</v>
      </c>
      <c r="C33" s="87">
        <v>1434</v>
      </c>
      <c r="D33" s="87">
        <v>1376</v>
      </c>
      <c r="E33" s="116">
        <v>1361</v>
      </c>
      <c r="F33" s="79" t="s">
        <v>127</v>
      </c>
      <c r="G33" s="79"/>
      <c r="H33" s="177"/>
      <c r="I33" s="196"/>
      <c r="J33" s="196"/>
      <c r="K33" s="79"/>
      <c r="L33" s="196"/>
      <c r="M33" s="196"/>
      <c r="N33" s="177"/>
      <c r="O33" s="177"/>
      <c r="P33" s="36"/>
      <c r="Q33" s="177"/>
      <c r="R33" s="61"/>
      <c r="S33" s="94"/>
      <c r="T33" s="92"/>
      <c r="U33" s="94"/>
      <c r="W33" s="60"/>
      <c r="X33" s="60"/>
      <c r="Y33" s="60"/>
      <c r="Z33" s="60"/>
      <c r="AA33" s="60"/>
      <c r="AB33" s="60"/>
      <c r="AC33" s="62"/>
      <c r="AD33" s="60"/>
      <c r="AE33" s="62"/>
      <c r="AF33" s="60"/>
      <c r="AG33" s="60"/>
      <c r="AH33" s="61"/>
      <c r="AI33" s="62"/>
      <c r="AJ33" s="62"/>
      <c r="AK33" s="62"/>
      <c r="AL33" s="61"/>
      <c r="AM33" s="62"/>
      <c r="AN33" s="62"/>
      <c r="AO33" s="62"/>
    </row>
    <row r="34" spans="1:41" ht="14.4" customHeight="1" x14ac:dyDescent="0.3">
      <c r="A34" s="177" t="s">
        <v>30</v>
      </c>
      <c r="B34" s="196" t="s">
        <v>199</v>
      </c>
      <c r="C34" s="196">
        <v>1429</v>
      </c>
      <c r="D34" s="196">
        <v>1454</v>
      </c>
      <c r="E34" s="39">
        <v>1475</v>
      </c>
      <c r="F34" s="196">
        <v>1462</v>
      </c>
      <c r="G34" s="116">
        <v>1482</v>
      </c>
      <c r="H34" s="177">
        <v>1303</v>
      </c>
      <c r="I34" s="177"/>
      <c r="J34" s="196"/>
      <c r="K34" s="196"/>
      <c r="L34" s="196"/>
      <c r="M34" s="196"/>
      <c r="N34" s="196"/>
      <c r="O34" s="196"/>
      <c r="P34" s="196"/>
      <c r="Q34" s="196"/>
      <c r="S34" s="94"/>
      <c r="T34" s="92"/>
      <c r="U34" s="94"/>
    </row>
    <row r="35" spans="1:41" ht="14.4" customHeight="1" x14ac:dyDescent="0.3">
      <c r="A35" s="177" t="s">
        <v>54</v>
      </c>
      <c r="B35" s="196" t="s">
        <v>235</v>
      </c>
      <c r="C35" s="196">
        <v>1396</v>
      </c>
      <c r="D35" s="87">
        <v>1461</v>
      </c>
      <c r="E35" s="116">
        <v>1435</v>
      </c>
      <c r="F35" s="79" t="s">
        <v>127</v>
      </c>
      <c r="G35" s="177"/>
      <c r="H35" s="177"/>
      <c r="I35" s="177"/>
      <c r="J35" s="196"/>
      <c r="K35" s="79"/>
      <c r="L35" s="196"/>
      <c r="M35" s="196"/>
      <c r="N35" s="177"/>
      <c r="O35" s="177"/>
      <c r="P35" s="36"/>
      <c r="Q35" s="177"/>
      <c r="R35" s="61"/>
      <c r="S35" s="94"/>
      <c r="T35" s="92"/>
      <c r="U35" s="94"/>
    </row>
    <row r="36" spans="1:41" ht="14.4" customHeight="1" x14ac:dyDescent="0.3">
      <c r="A36" s="177" t="s">
        <v>55</v>
      </c>
      <c r="B36" s="196" t="s">
        <v>256</v>
      </c>
      <c r="C36" s="196">
        <v>1392</v>
      </c>
      <c r="D36" s="196">
        <v>1352</v>
      </c>
      <c r="E36" s="116">
        <v>1481</v>
      </c>
      <c r="F36" s="79" t="s">
        <v>127</v>
      </c>
      <c r="G36" s="79"/>
      <c r="H36" s="79"/>
      <c r="I36" s="177"/>
      <c r="J36" s="196"/>
      <c r="K36" s="196"/>
      <c r="L36" s="196"/>
      <c r="M36" s="196"/>
      <c r="N36" s="196"/>
      <c r="O36" s="196"/>
      <c r="P36" s="196"/>
      <c r="Q36" s="196"/>
      <c r="S36" s="94"/>
      <c r="T36" s="92"/>
      <c r="U36" s="94"/>
    </row>
    <row r="37" spans="1:41" ht="14.4" customHeight="1" x14ac:dyDescent="0.3">
      <c r="A37" s="177" t="s">
        <v>59</v>
      </c>
      <c r="B37" s="196" t="s">
        <v>124</v>
      </c>
      <c r="C37" s="196">
        <v>1335</v>
      </c>
      <c r="D37" s="87">
        <v>1432</v>
      </c>
      <c r="E37" s="79" t="s">
        <v>127</v>
      </c>
      <c r="F37" s="79" t="s">
        <v>127</v>
      </c>
      <c r="G37" s="177"/>
      <c r="H37" s="177"/>
      <c r="I37" s="177"/>
      <c r="J37" s="196"/>
      <c r="K37" s="196"/>
      <c r="L37" s="196"/>
      <c r="M37" s="196"/>
      <c r="N37" s="79"/>
      <c r="O37" s="177"/>
      <c r="P37" s="177"/>
      <c r="Q37" s="177"/>
      <c r="R37" s="61"/>
      <c r="S37" s="100"/>
      <c r="T37" s="100"/>
      <c r="U37" s="100"/>
    </row>
    <row r="38" spans="1:41" ht="14.4" customHeight="1" x14ac:dyDescent="0.3">
      <c r="A38" s="177" t="s">
        <v>68</v>
      </c>
      <c r="B38" s="196" t="s">
        <v>180</v>
      </c>
      <c r="C38" s="196">
        <v>1309</v>
      </c>
      <c r="D38" s="196">
        <v>1290</v>
      </c>
      <c r="E38" s="39">
        <v>1287</v>
      </c>
      <c r="F38" s="196"/>
      <c r="G38" s="116">
        <v>1436</v>
      </c>
      <c r="H38" s="177"/>
      <c r="I38" s="177"/>
      <c r="J38" s="79" t="s">
        <v>127</v>
      </c>
      <c r="K38" s="196"/>
      <c r="L38" s="196"/>
      <c r="M38" s="196"/>
      <c r="N38" s="196"/>
      <c r="O38" s="196"/>
      <c r="P38" s="196"/>
      <c r="Q38" s="196"/>
      <c r="S38" s="92"/>
      <c r="T38" s="94"/>
      <c r="U38" s="94"/>
    </row>
    <row r="39" spans="1:41" ht="14.4" customHeight="1" x14ac:dyDescent="0.3">
      <c r="A39" s="177" t="s">
        <v>69</v>
      </c>
      <c r="B39" s="19" t="s">
        <v>57</v>
      </c>
      <c r="C39" s="19">
        <v>1277</v>
      </c>
      <c r="D39" s="19"/>
      <c r="E39" s="160">
        <v>1306</v>
      </c>
      <c r="F39" s="19">
        <v>1324</v>
      </c>
      <c r="G39" s="46">
        <v>1322</v>
      </c>
      <c r="H39" s="46">
        <v>1311</v>
      </c>
      <c r="I39" s="46">
        <v>1288</v>
      </c>
      <c r="J39" s="19">
        <v>1315</v>
      </c>
      <c r="K39" s="19">
        <v>1313</v>
      </c>
      <c r="L39" s="19">
        <v>1388</v>
      </c>
      <c r="M39" s="88">
        <v>1447</v>
      </c>
      <c r="N39" s="79">
        <v>1423</v>
      </c>
      <c r="O39" s="79">
        <v>1422</v>
      </c>
      <c r="P39" s="79">
        <v>1434</v>
      </c>
      <c r="Q39" s="79">
        <v>1438</v>
      </c>
      <c r="R39" s="109"/>
      <c r="S39" s="92">
        <v>1442</v>
      </c>
      <c r="T39" s="92">
        <v>1450</v>
      </c>
      <c r="U39" s="92" t="s">
        <v>9</v>
      </c>
    </row>
    <row r="40" spans="1:41" ht="14.4" customHeight="1" x14ac:dyDescent="0.3">
      <c r="A40" s="177" t="s">
        <v>70</v>
      </c>
      <c r="B40" s="19" t="s">
        <v>48</v>
      </c>
      <c r="C40" s="19">
        <v>1241</v>
      </c>
      <c r="D40" s="19"/>
      <c r="E40" s="160">
        <v>1288</v>
      </c>
      <c r="F40" s="19">
        <v>1266</v>
      </c>
      <c r="G40" s="46">
        <v>1302</v>
      </c>
      <c r="H40" s="46">
        <v>1318</v>
      </c>
      <c r="I40" s="46">
        <v>1370</v>
      </c>
      <c r="J40" s="19">
        <v>1409</v>
      </c>
      <c r="K40" s="19">
        <v>1372</v>
      </c>
      <c r="L40" s="19">
        <v>1414</v>
      </c>
      <c r="M40" s="88">
        <v>1421</v>
      </c>
      <c r="N40" s="46">
        <v>1375</v>
      </c>
      <c r="O40" s="88">
        <v>1415</v>
      </c>
      <c r="P40" s="46">
        <v>1394</v>
      </c>
      <c r="Q40" s="46">
        <v>1401</v>
      </c>
      <c r="R40" s="106"/>
      <c r="S40" s="92">
        <v>1400</v>
      </c>
      <c r="T40" s="92">
        <v>1401</v>
      </c>
      <c r="U40" s="92">
        <v>1415</v>
      </c>
    </row>
    <row r="41" spans="1:41" ht="14.4" customHeight="1" x14ac:dyDescent="0.3">
      <c r="A41" s="177" t="s">
        <v>75</v>
      </c>
      <c r="B41" s="196" t="s">
        <v>271</v>
      </c>
      <c r="C41" s="196">
        <v>1240</v>
      </c>
      <c r="D41" s="87">
        <v>1148</v>
      </c>
      <c r="E41" s="79" t="s">
        <v>127</v>
      </c>
      <c r="F41" s="19"/>
      <c r="G41" s="46"/>
      <c r="H41" s="46"/>
      <c r="I41" s="46"/>
      <c r="J41" s="19"/>
      <c r="K41" s="19"/>
      <c r="L41" s="19"/>
      <c r="M41" s="196"/>
      <c r="N41" s="79"/>
      <c r="O41" s="79"/>
      <c r="P41" s="79"/>
      <c r="Q41" s="79"/>
      <c r="R41" s="109"/>
      <c r="S41" s="92"/>
      <c r="T41" s="92"/>
      <c r="U41" s="92"/>
    </row>
    <row r="42" spans="1:41" ht="14.4" customHeight="1" x14ac:dyDescent="0.3">
      <c r="A42" s="177" t="s">
        <v>76</v>
      </c>
      <c r="B42" s="196" t="s">
        <v>268</v>
      </c>
      <c r="C42" s="87">
        <v>1211</v>
      </c>
      <c r="D42" s="87">
        <v>1158</v>
      </c>
      <c r="E42" s="39">
        <v>1106</v>
      </c>
      <c r="F42" s="79"/>
      <c r="G42" s="79"/>
      <c r="H42" s="177"/>
      <c r="I42" s="196"/>
      <c r="J42" s="196"/>
      <c r="K42" s="79"/>
      <c r="L42" s="196"/>
      <c r="M42" s="196"/>
      <c r="N42" s="177"/>
      <c r="O42" s="177"/>
      <c r="P42" s="36"/>
      <c r="Q42" s="177"/>
      <c r="R42" s="61"/>
      <c r="S42" s="94"/>
      <c r="T42" s="92"/>
      <c r="U42" s="94"/>
    </row>
    <row r="43" spans="1:41" ht="14.4" customHeight="1" x14ac:dyDescent="0.3">
      <c r="A43" s="177" t="s">
        <v>77</v>
      </c>
      <c r="B43" s="196" t="s">
        <v>292</v>
      </c>
      <c r="C43" s="87">
        <v>1171</v>
      </c>
      <c r="D43" s="196">
        <v>1028</v>
      </c>
      <c r="E43" s="160">
        <v>1040</v>
      </c>
      <c r="F43" s="79"/>
      <c r="G43" s="79"/>
      <c r="H43" s="177"/>
      <c r="I43" s="196"/>
      <c r="J43" s="196"/>
      <c r="K43" s="79"/>
      <c r="L43" s="196"/>
      <c r="M43" s="196"/>
      <c r="N43" s="177"/>
      <c r="O43" s="177"/>
      <c r="P43" s="36"/>
      <c r="Q43" s="177"/>
      <c r="R43" s="61"/>
      <c r="S43" s="94"/>
      <c r="T43" s="92"/>
      <c r="U43" s="94"/>
    </row>
    <row r="44" spans="1:41" ht="14.4" customHeight="1" x14ac:dyDescent="0.3">
      <c r="A44" s="177" t="s">
        <v>181</v>
      </c>
      <c r="B44" s="34" t="s">
        <v>239</v>
      </c>
      <c r="C44" s="87">
        <v>1171</v>
      </c>
      <c r="D44" s="34"/>
      <c r="E44" s="79" t="s">
        <v>127</v>
      </c>
      <c r="F44" s="79" t="s">
        <v>127</v>
      </c>
      <c r="G44" s="45"/>
      <c r="H44" s="147"/>
      <c r="I44" s="147"/>
      <c r="J44" s="146"/>
      <c r="K44" s="146"/>
      <c r="L44" s="146"/>
      <c r="M44" s="34"/>
      <c r="N44" s="45"/>
      <c r="O44" s="45"/>
      <c r="P44" s="147"/>
      <c r="Q44" s="147"/>
      <c r="R44" s="150"/>
      <c r="S44" s="94"/>
      <c r="T44" s="92"/>
      <c r="U44" s="94"/>
    </row>
    <row r="45" spans="1:41" ht="14.4" customHeight="1" x14ac:dyDescent="0.3">
      <c r="A45" s="177" t="s">
        <v>83</v>
      </c>
      <c r="B45" s="196" t="s">
        <v>349</v>
      </c>
      <c r="C45" s="196">
        <v>1156</v>
      </c>
      <c r="D45" s="196"/>
      <c r="E45" s="160"/>
      <c r="F45" s="79"/>
      <c r="G45" s="79"/>
      <c r="H45" s="177"/>
      <c r="I45" s="196"/>
      <c r="J45" s="196"/>
      <c r="K45" s="79"/>
      <c r="L45" s="196"/>
      <c r="M45" s="196"/>
      <c r="N45" s="177"/>
      <c r="O45" s="177"/>
      <c r="P45" s="36"/>
      <c r="Q45" s="177"/>
      <c r="R45" s="61"/>
      <c r="S45" s="94"/>
      <c r="T45" s="92"/>
      <c r="U45" s="94"/>
    </row>
    <row r="46" spans="1:41" ht="14.4" customHeight="1" x14ac:dyDescent="0.3">
      <c r="A46" s="177" t="s">
        <v>85</v>
      </c>
      <c r="B46" s="196" t="s">
        <v>342</v>
      </c>
      <c r="C46" s="196">
        <v>1120</v>
      </c>
      <c r="D46" s="196"/>
      <c r="E46" s="160"/>
      <c r="F46" s="79"/>
      <c r="G46" s="79"/>
      <c r="H46" s="177"/>
      <c r="I46" s="196"/>
      <c r="J46" s="196"/>
      <c r="K46" s="79"/>
      <c r="L46" s="196"/>
      <c r="M46" s="196"/>
      <c r="N46" s="177"/>
      <c r="O46" s="177"/>
      <c r="P46" s="36"/>
      <c r="Q46" s="177"/>
      <c r="R46" s="61"/>
      <c r="S46" s="94"/>
      <c r="T46" s="92"/>
      <c r="U46" s="94"/>
    </row>
    <row r="47" spans="1:41" ht="14.4" customHeight="1" x14ac:dyDescent="0.3">
      <c r="A47" s="177" t="s">
        <v>87</v>
      </c>
      <c r="B47" s="196" t="s">
        <v>344</v>
      </c>
      <c r="C47" s="79" t="s">
        <v>9</v>
      </c>
      <c r="D47" s="196"/>
      <c r="E47" s="160"/>
      <c r="F47" s="79"/>
      <c r="G47" s="79"/>
      <c r="H47" s="177"/>
      <c r="I47" s="196"/>
      <c r="J47" s="196"/>
      <c r="K47" s="79"/>
      <c r="L47" s="196"/>
      <c r="M47" s="196"/>
      <c r="N47" s="177"/>
      <c r="O47" s="177"/>
      <c r="P47" s="36"/>
      <c r="Q47" s="177"/>
      <c r="R47" s="61"/>
      <c r="S47" s="94"/>
      <c r="T47" s="92"/>
      <c r="U47" s="94"/>
    </row>
    <row r="48" spans="1:41" ht="14.4" customHeight="1" x14ac:dyDescent="0.3">
      <c r="A48" s="177" t="s">
        <v>90</v>
      </c>
      <c r="B48" s="196" t="s">
        <v>380</v>
      </c>
      <c r="C48" s="79" t="s">
        <v>127</v>
      </c>
      <c r="D48" s="196"/>
      <c r="E48" s="160"/>
      <c r="F48" s="79"/>
      <c r="G48" s="79"/>
      <c r="H48" s="177"/>
      <c r="I48" s="196"/>
      <c r="J48" s="196"/>
      <c r="K48" s="79"/>
      <c r="L48" s="196"/>
      <c r="M48" s="196"/>
      <c r="N48" s="177"/>
      <c r="O48" s="177"/>
      <c r="P48" s="36"/>
      <c r="Q48" s="177"/>
      <c r="R48" s="61"/>
      <c r="S48" s="94"/>
      <c r="T48" s="92"/>
      <c r="U48" s="94"/>
    </row>
    <row r="49" spans="1:37" ht="14.4" customHeight="1" x14ac:dyDescent="0.3">
      <c r="A49" s="177" t="s">
        <v>108</v>
      </c>
      <c r="B49" s="196" t="s">
        <v>350</v>
      </c>
      <c r="C49" s="79" t="s">
        <v>127</v>
      </c>
      <c r="D49" s="196"/>
      <c r="E49" s="160"/>
      <c r="F49" s="79"/>
      <c r="G49" s="79"/>
      <c r="H49" s="177"/>
      <c r="I49" s="196"/>
      <c r="J49" s="196"/>
      <c r="K49" s="79"/>
      <c r="L49" s="196"/>
      <c r="M49" s="196"/>
      <c r="N49" s="177"/>
      <c r="O49" s="177"/>
      <c r="P49" s="36"/>
      <c r="Q49" s="177"/>
      <c r="R49" s="61"/>
      <c r="S49" s="94"/>
      <c r="T49" s="92"/>
      <c r="U49" s="94"/>
    </row>
    <row r="50" spans="1:37" ht="14.4" customHeight="1" x14ac:dyDescent="0.3">
      <c r="A50" s="177" t="s">
        <v>109</v>
      </c>
      <c r="B50" s="196" t="s">
        <v>379</v>
      </c>
      <c r="C50" s="79" t="s">
        <v>127</v>
      </c>
      <c r="D50" s="196"/>
      <c r="E50" s="160"/>
      <c r="F50" s="79"/>
      <c r="G50" s="79"/>
      <c r="H50" s="177"/>
      <c r="I50" s="196"/>
      <c r="J50" s="196"/>
      <c r="K50" s="79"/>
      <c r="L50" s="196"/>
      <c r="M50" s="196"/>
      <c r="N50" s="177"/>
      <c r="O50" s="177"/>
      <c r="P50" s="36"/>
      <c r="Q50" s="177"/>
      <c r="R50" s="61"/>
      <c r="S50" s="94"/>
      <c r="T50" s="92"/>
      <c r="U50" s="94"/>
    </row>
    <row r="51" spans="1:37" ht="14.4" customHeight="1" x14ac:dyDescent="0.3">
      <c r="A51" s="177" t="s">
        <v>110</v>
      </c>
      <c r="B51" s="196" t="s">
        <v>260</v>
      </c>
      <c r="C51" s="79" t="s">
        <v>127</v>
      </c>
      <c r="D51" s="79" t="s">
        <v>127</v>
      </c>
      <c r="E51" s="79" t="s">
        <v>127</v>
      </c>
      <c r="F51" s="79" t="s">
        <v>127</v>
      </c>
      <c r="G51" s="79"/>
      <c r="H51" s="177"/>
      <c r="I51" s="196"/>
      <c r="J51" s="196"/>
      <c r="K51" s="79"/>
      <c r="L51" s="196"/>
      <c r="M51" s="196"/>
      <c r="N51" s="177"/>
      <c r="O51" s="177"/>
      <c r="P51" s="36"/>
      <c r="Q51" s="177"/>
      <c r="R51" s="61"/>
      <c r="S51" s="94"/>
      <c r="T51" s="92"/>
      <c r="U51" s="94"/>
    </row>
    <row r="52" spans="1:37" ht="14.4" customHeight="1" x14ac:dyDescent="0.3">
      <c r="A52" s="177" t="s">
        <v>111</v>
      </c>
      <c r="B52" s="196" t="s">
        <v>320</v>
      </c>
      <c r="C52" s="79" t="s">
        <v>127</v>
      </c>
      <c r="D52" s="79" t="s">
        <v>127</v>
      </c>
      <c r="E52" s="160"/>
      <c r="F52" s="79"/>
      <c r="G52" s="79"/>
      <c r="H52" s="177"/>
      <c r="I52" s="196"/>
      <c r="J52" s="196"/>
      <c r="K52" s="79"/>
      <c r="L52" s="196"/>
      <c r="M52" s="196"/>
      <c r="N52" s="177"/>
      <c r="O52" s="177"/>
      <c r="P52" s="36"/>
      <c r="Q52" s="177"/>
      <c r="R52" s="61"/>
      <c r="S52" s="94"/>
      <c r="T52" s="92"/>
      <c r="U52" s="94"/>
    </row>
    <row r="53" spans="1:37" ht="14.4" customHeight="1" x14ac:dyDescent="0.3">
      <c r="A53" s="177" t="s">
        <v>112</v>
      </c>
      <c r="B53" s="196" t="s">
        <v>351</v>
      </c>
      <c r="C53" s="79" t="s">
        <v>127</v>
      </c>
      <c r="D53" s="196"/>
      <c r="E53" s="160"/>
      <c r="F53" s="79"/>
      <c r="G53" s="79"/>
      <c r="H53" s="177"/>
      <c r="I53" s="196"/>
      <c r="J53" s="196"/>
      <c r="K53" s="79"/>
      <c r="L53" s="196"/>
      <c r="M53" s="196"/>
      <c r="N53" s="177"/>
      <c r="O53" s="177"/>
      <c r="P53" s="36"/>
      <c r="Q53" s="177"/>
      <c r="R53" s="61"/>
      <c r="S53" s="94"/>
      <c r="T53" s="92"/>
      <c r="U53" s="94"/>
    </row>
    <row r="54" spans="1:37" ht="14.4" customHeight="1" x14ac:dyDescent="0.3">
      <c r="A54" s="177" t="s">
        <v>113</v>
      </c>
      <c r="B54" s="196" t="s">
        <v>352</v>
      </c>
      <c r="C54" s="79" t="s">
        <v>127</v>
      </c>
      <c r="D54" s="196"/>
      <c r="E54" s="160"/>
      <c r="F54" s="79"/>
      <c r="G54" s="79"/>
      <c r="H54" s="177"/>
      <c r="I54" s="196"/>
      <c r="J54" s="196"/>
      <c r="K54" s="79"/>
      <c r="L54" s="196"/>
      <c r="M54" s="196"/>
      <c r="N54" s="177"/>
      <c r="O54" s="177"/>
      <c r="P54" s="36"/>
      <c r="Q54" s="177"/>
      <c r="R54" s="61"/>
      <c r="S54" s="94"/>
      <c r="T54" s="92"/>
      <c r="U54" s="94"/>
    </row>
    <row r="55" spans="1:37" s="6" customFormat="1" ht="14.4" customHeight="1" x14ac:dyDescent="0.3">
      <c r="A55" s="62"/>
      <c r="D55" s="282"/>
      <c r="E55" s="282"/>
      <c r="F55" s="282"/>
      <c r="G55" s="282"/>
      <c r="H55" s="282"/>
      <c r="I55" s="62"/>
      <c r="R55" s="104"/>
      <c r="AC55" s="62"/>
      <c r="AK55" s="62"/>
    </row>
    <row r="56" spans="1:37" ht="14.4" customHeight="1" x14ac:dyDescent="0.3">
      <c r="A56" s="177" t="s">
        <v>115</v>
      </c>
      <c r="B56" s="196" t="s">
        <v>32</v>
      </c>
      <c r="C56" s="196"/>
      <c r="D56" s="196"/>
      <c r="E56" s="39"/>
      <c r="F56" s="196"/>
      <c r="G56" s="177"/>
      <c r="H56" s="177"/>
      <c r="I56" s="177"/>
      <c r="J56" s="196"/>
      <c r="K56" s="196"/>
      <c r="L56" s="196"/>
      <c r="M56" s="196"/>
      <c r="N56" s="177"/>
      <c r="O56" s="177"/>
      <c r="P56" s="36"/>
      <c r="Q56" s="177"/>
      <c r="R56" s="61"/>
      <c r="S56" s="94"/>
      <c r="T56" s="92">
        <v>2164</v>
      </c>
      <c r="U56" s="94"/>
    </row>
    <row r="57" spans="1:37" ht="14.4" customHeight="1" x14ac:dyDescent="0.3">
      <c r="A57" s="177" t="s">
        <v>120</v>
      </c>
      <c r="B57" s="34" t="s">
        <v>102</v>
      </c>
      <c r="C57" s="34"/>
      <c r="D57" s="34"/>
      <c r="E57" s="39"/>
      <c r="F57" s="34"/>
      <c r="G57" s="45"/>
      <c r="H57" s="45"/>
      <c r="I57" s="45"/>
      <c r="J57" s="34"/>
      <c r="K57" s="34"/>
      <c r="L57" s="34"/>
      <c r="M57" s="34"/>
      <c r="N57" s="45"/>
      <c r="O57" s="45"/>
      <c r="P57" s="45"/>
      <c r="Q57" s="177">
        <v>2158</v>
      </c>
      <c r="R57" s="61"/>
      <c r="S57" s="94"/>
      <c r="T57" s="94"/>
      <c r="U57" s="94"/>
    </row>
    <row r="58" spans="1:37" ht="14.4" customHeight="1" x14ac:dyDescent="0.3">
      <c r="A58" s="177" t="s">
        <v>126</v>
      </c>
      <c r="B58" s="196" t="s">
        <v>72</v>
      </c>
      <c r="C58" s="196"/>
      <c r="D58" s="196"/>
      <c r="E58" s="39"/>
      <c r="F58" s="196"/>
      <c r="G58" s="177"/>
      <c r="H58" s="177"/>
      <c r="I58" s="177"/>
      <c r="J58" s="196"/>
      <c r="K58" s="196"/>
      <c r="L58" s="196"/>
      <c r="M58" s="196"/>
      <c r="N58" s="177"/>
      <c r="O58" s="177"/>
      <c r="P58" s="177"/>
      <c r="Q58" s="177"/>
      <c r="R58" s="61"/>
      <c r="S58" s="92">
        <v>2154</v>
      </c>
      <c r="T58" s="94"/>
      <c r="U58" s="94"/>
    </row>
    <row r="59" spans="1:37" ht="14.4" customHeight="1" x14ac:dyDescent="0.3">
      <c r="A59" s="177" t="s">
        <v>129</v>
      </c>
      <c r="B59" s="196" t="s">
        <v>67</v>
      </c>
      <c r="C59" s="196"/>
      <c r="D59" s="196"/>
      <c r="E59" s="39"/>
      <c r="F59" s="196"/>
      <c r="G59" s="177"/>
      <c r="H59" s="177"/>
      <c r="I59" s="177"/>
      <c r="J59" s="196"/>
      <c r="K59" s="196"/>
      <c r="L59" s="196"/>
      <c r="M59" s="196"/>
      <c r="N59" s="177"/>
      <c r="O59" s="177"/>
      <c r="P59" s="177"/>
      <c r="Q59" s="177"/>
      <c r="R59" s="61"/>
      <c r="S59" s="94"/>
      <c r="T59" s="94"/>
      <c r="U59" s="92">
        <v>2125</v>
      </c>
    </row>
    <row r="60" spans="1:37" ht="14.4" customHeight="1" x14ac:dyDescent="0.3">
      <c r="A60" s="177" t="s">
        <v>132</v>
      </c>
      <c r="B60" s="34" t="s">
        <v>104</v>
      </c>
      <c r="C60" s="34"/>
      <c r="D60" s="34"/>
      <c r="E60" s="39"/>
      <c r="F60" s="34"/>
      <c r="G60" s="45"/>
      <c r="H60" s="45"/>
      <c r="I60" s="45"/>
      <c r="J60" s="87">
        <v>2069</v>
      </c>
      <c r="K60" s="87">
        <v>1959</v>
      </c>
      <c r="L60" s="34"/>
      <c r="M60" s="87">
        <v>1929</v>
      </c>
      <c r="N60" s="45">
        <v>1758</v>
      </c>
      <c r="O60" s="45">
        <v>1764</v>
      </c>
      <c r="P60" s="116">
        <v>1775</v>
      </c>
      <c r="Q60" s="177">
        <v>1726</v>
      </c>
      <c r="R60" s="61"/>
      <c r="S60" s="94"/>
      <c r="T60" s="94"/>
      <c r="U60" s="94"/>
    </row>
    <row r="61" spans="1:37" ht="14.4" customHeight="1" x14ac:dyDescent="0.3">
      <c r="A61" s="177" t="s">
        <v>134</v>
      </c>
      <c r="B61" s="19" t="s">
        <v>82</v>
      </c>
      <c r="C61" s="19"/>
      <c r="D61" s="19"/>
      <c r="E61" s="160"/>
      <c r="F61" s="19"/>
      <c r="G61" s="46"/>
      <c r="H61" s="46"/>
      <c r="I61" s="46"/>
      <c r="J61" s="19"/>
      <c r="K61" s="19"/>
      <c r="L61" s="19"/>
      <c r="M61" s="19"/>
      <c r="N61" s="46"/>
      <c r="O61" s="46"/>
      <c r="P61" s="46"/>
      <c r="Q61" s="46"/>
      <c r="R61" s="106"/>
      <c r="S61" s="92">
        <v>2065</v>
      </c>
      <c r="T61" s="91"/>
      <c r="U61" s="91"/>
    </row>
    <row r="62" spans="1:37" ht="14.4" customHeight="1" x14ac:dyDescent="0.3">
      <c r="A62" s="177" t="s">
        <v>137</v>
      </c>
      <c r="B62" s="44" t="s">
        <v>116</v>
      </c>
      <c r="C62" s="44"/>
      <c r="D62" s="44"/>
      <c r="E62" s="160"/>
      <c r="F62" s="44">
        <v>2058</v>
      </c>
      <c r="G62" s="89">
        <v>2154</v>
      </c>
      <c r="H62" s="48"/>
      <c r="I62" s="48"/>
      <c r="J62" s="88">
        <v>2075</v>
      </c>
      <c r="K62" s="44">
        <v>1857</v>
      </c>
      <c r="L62" s="44"/>
      <c r="M62" s="88">
        <v>1908</v>
      </c>
      <c r="N62" s="89">
        <v>1674</v>
      </c>
      <c r="O62" s="89">
        <v>1639</v>
      </c>
      <c r="P62" s="48">
        <v>1569</v>
      </c>
      <c r="Q62" s="177"/>
      <c r="R62" s="61"/>
      <c r="S62" s="94"/>
      <c r="T62" s="94"/>
      <c r="U62" s="94"/>
    </row>
    <row r="63" spans="1:37" ht="14.4" customHeight="1" x14ac:dyDescent="0.3">
      <c r="A63" s="177" t="s">
        <v>138</v>
      </c>
      <c r="B63" s="196" t="s">
        <v>31</v>
      </c>
      <c r="C63" s="196"/>
      <c r="D63" s="196"/>
      <c r="E63" s="39"/>
      <c r="F63" s="196"/>
      <c r="G63" s="177"/>
      <c r="H63" s="177">
        <v>2055</v>
      </c>
      <c r="I63" s="177">
        <v>2079</v>
      </c>
      <c r="J63" s="196"/>
      <c r="K63" s="196"/>
      <c r="L63" s="196"/>
      <c r="M63" s="196"/>
      <c r="N63" s="177"/>
      <c r="O63" s="177">
        <v>2124</v>
      </c>
      <c r="P63" s="177"/>
      <c r="Q63" s="177"/>
      <c r="R63" s="61"/>
      <c r="S63" s="94"/>
      <c r="T63" s="94"/>
      <c r="U63" s="92">
        <v>2111</v>
      </c>
    </row>
    <row r="64" spans="1:37" ht="14.4" customHeight="1" x14ac:dyDescent="0.3">
      <c r="A64" s="177" t="s">
        <v>142</v>
      </c>
      <c r="B64" s="196" t="s">
        <v>291</v>
      </c>
      <c r="C64" s="196"/>
      <c r="D64" s="196"/>
      <c r="E64" s="39">
        <v>2035</v>
      </c>
      <c r="F64" s="34"/>
      <c r="G64" s="45"/>
      <c r="H64" s="45"/>
      <c r="I64" s="47"/>
      <c r="J64" s="17"/>
      <c r="K64" s="17"/>
      <c r="L64" s="34"/>
      <c r="M64" s="36"/>
      <c r="N64" s="196"/>
      <c r="O64" s="196"/>
      <c r="P64" s="196"/>
      <c r="Q64" s="196"/>
      <c r="S64" s="95"/>
      <c r="T64" s="95"/>
      <c r="U64" s="95"/>
    </row>
    <row r="65" spans="1:21" ht="14.4" customHeight="1" x14ac:dyDescent="0.3">
      <c r="A65" s="177" t="s">
        <v>170</v>
      </c>
      <c r="B65" s="19" t="s">
        <v>33</v>
      </c>
      <c r="C65" s="19"/>
      <c r="D65" s="19"/>
      <c r="E65" s="160">
        <v>2024</v>
      </c>
      <c r="F65" s="19"/>
      <c r="G65" s="46"/>
      <c r="H65" s="46"/>
      <c r="I65" s="46"/>
      <c r="J65" s="19"/>
      <c r="K65" s="19">
        <v>2034</v>
      </c>
      <c r="L65" s="19"/>
      <c r="M65" s="19"/>
      <c r="N65" s="46"/>
      <c r="O65" s="46">
        <v>2066</v>
      </c>
      <c r="P65" s="46">
        <v>2067</v>
      </c>
      <c r="Q65" s="46"/>
      <c r="R65" s="106"/>
      <c r="S65" s="91"/>
      <c r="T65" s="92">
        <v>2079</v>
      </c>
      <c r="U65" s="92">
        <v>2046</v>
      </c>
    </row>
    <row r="66" spans="1:21" ht="14.4" customHeight="1" x14ac:dyDescent="0.3">
      <c r="A66" s="177" t="s">
        <v>171</v>
      </c>
      <c r="B66" s="196" t="s">
        <v>35</v>
      </c>
      <c r="C66" s="196"/>
      <c r="D66" s="196"/>
      <c r="E66" s="39"/>
      <c r="F66" s="196"/>
      <c r="G66" s="177"/>
      <c r="H66" s="177"/>
      <c r="I66" s="177"/>
      <c r="J66" s="196"/>
      <c r="K66" s="196"/>
      <c r="L66" s="196"/>
      <c r="M66" s="196"/>
      <c r="N66" s="177"/>
      <c r="O66" s="177"/>
      <c r="P66" s="177"/>
      <c r="Q66" s="177"/>
      <c r="R66" s="61"/>
      <c r="S66" s="94"/>
      <c r="T66" s="92">
        <v>2009</v>
      </c>
      <c r="U66" s="94"/>
    </row>
    <row r="67" spans="1:21" ht="14.4" customHeight="1" x14ac:dyDescent="0.3">
      <c r="A67" s="177" t="s">
        <v>175</v>
      </c>
      <c r="B67" s="19" t="s">
        <v>84</v>
      </c>
      <c r="C67" s="19"/>
      <c r="D67" s="19"/>
      <c r="E67" s="160"/>
      <c r="F67" s="19"/>
      <c r="G67" s="46"/>
      <c r="H67" s="46"/>
      <c r="I67" s="46"/>
      <c r="J67" s="19">
        <v>1969</v>
      </c>
      <c r="K67" s="19"/>
      <c r="L67" s="19"/>
      <c r="M67" s="19"/>
      <c r="N67" s="46"/>
      <c r="O67" s="46"/>
      <c r="P67" s="46"/>
      <c r="Q67" s="46">
        <v>1991</v>
      </c>
      <c r="R67" s="106"/>
      <c r="S67" s="118">
        <v>2072</v>
      </c>
      <c r="T67" s="118"/>
      <c r="U67" s="118"/>
    </row>
    <row r="68" spans="1:21" ht="14.4" customHeight="1" x14ac:dyDescent="0.3">
      <c r="A68" s="177" t="s">
        <v>182</v>
      </c>
      <c r="B68" s="34" t="s">
        <v>103</v>
      </c>
      <c r="C68" s="34"/>
      <c r="D68" s="34"/>
      <c r="E68" s="39"/>
      <c r="F68" s="34"/>
      <c r="G68" s="45"/>
      <c r="H68" s="45"/>
      <c r="I68" s="45"/>
      <c r="J68" s="34"/>
      <c r="K68" s="34"/>
      <c r="L68" s="34"/>
      <c r="M68" s="34"/>
      <c r="N68" s="45"/>
      <c r="O68" s="45"/>
      <c r="P68" s="45"/>
      <c r="Q68" s="177">
        <v>1968</v>
      </c>
      <c r="R68" s="61"/>
      <c r="S68" s="94"/>
      <c r="T68" s="91"/>
      <c r="U68" s="91"/>
    </row>
    <row r="69" spans="1:21" ht="14.4" customHeight="1" x14ac:dyDescent="0.3">
      <c r="A69" s="177" t="s">
        <v>183</v>
      </c>
      <c r="B69" s="19" t="s">
        <v>73</v>
      </c>
      <c r="C69" s="19"/>
      <c r="D69" s="19"/>
      <c r="E69" s="160"/>
      <c r="F69" s="19"/>
      <c r="G69" s="46"/>
      <c r="H69" s="46"/>
      <c r="I69" s="46"/>
      <c r="J69" s="19"/>
      <c r="K69" s="19"/>
      <c r="L69" s="19"/>
      <c r="M69" s="19"/>
      <c r="N69" s="46"/>
      <c r="O69" s="46"/>
      <c r="P69" s="46"/>
      <c r="Q69" s="46"/>
      <c r="R69" s="106"/>
      <c r="S69" s="92">
        <v>1962</v>
      </c>
      <c r="T69" s="96"/>
      <c r="U69" s="96"/>
    </row>
    <row r="70" spans="1:21" ht="14.4" customHeight="1" x14ac:dyDescent="0.3">
      <c r="A70" s="177" t="s">
        <v>184</v>
      </c>
      <c r="B70" s="19" t="s">
        <v>39</v>
      </c>
      <c r="C70" s="19"/>
      <c r="D70" s="19"/>
      <c r="E70" s="160"/>
      <c r="F70" s="19"/>
      <c r="G70" s="46"/>
      <c r="H70" s="46"/>
      <c r="I70" s="46"/>
      <c r="J70" s="19"/>
      <c r="K70" s="19"/>
      <c r="L70" s="19"/>
      <c r="M70" s="19"/>
      <c r="N70" s="46"/>
      <c r="O70" s="46"/>
      <c r="P70" s="46"/>
      <c r="Q70" s="46"/>
      <c r="R70" s="106"/>
      <c r="S70" s="92">
        <v>1940</v>
      </c>
      <c r="T70" s="92">
        <v>1918</v>
      </c>
      <c r="U70" s="92">
        <v>1899</v>
      </c>
    </row>
    <row r="71" spans="1:21" ht="14.4" customHeight="1" x14ac:dyDescent="0.3">
      <c r="A71" s="177" t="s">
        <v>188</v>
      </c>
      <c r="B71" s="196" t="s">
        <v>36</v>
      </c>
      <c r="C71" s="196"/>
      <c r="D71" s="196"/>
      <c r="E71" s="39"/>
      <c r="F71" s="196"/>
      <c r="G71" s="177"/>
      <c r="H71" s="177"/>
      <c r="I71" s="177"/>
      <c r="J71" s="196"/>
      <c r="K71" s="196"/>
      <c r="L71" s="196"/>
      <c r="M71" s="196">
        <v>1927</v>
      </c>
      <c r="N71" s="177"/>
      <c r="O71" s="177"/>
      <c r="P71" s="177"/>
      <c r="Q71" s="177"/>
      <c r="R71" s="61"/>
      <c r="S71" s="94"/>
      <c r="T71" s="92">
        <v>1999</v>
      </c>
      <c r="U71" s="94"/>
    </row>
    <row r="72" spans="1:21" ht="14.4" customHeight="1" x14ac:dyDescent="0.3">
      <c r="A72" s="177" t="s">
        <v>203</v>
      </c>
      <c r="B72" s="196" t="s">
        <v>34</v>
      </c>
      <c r="C72" s="196"/>
      <c r="D72" s="196"/>
      <c r="E72" s="39"/>
      <c r="F72" s="196"/>
      <c r="G72" s="177"/>
      <c r="H72" s="177"/>
      <c r="I72" s="177"/>
      <c r="J72" s="196"/>
      <c r="K72" s="196">
        <v>1904</v>
      </c>
      <c r="L72" s="196"/>
      <c r="M72" s="196"/>
      <c r="N72" s="177"/>
      <c r="O72" s="177"/>
      <c r="P72" s="177"/>
      <c r="Q72" s="177"/>
      <c r="R72" s="61"/>
      <c r="S72" s="94"/>
      <c r="T72" s="92">
        <v>2040</v>
      </c>
      <c r="U72" s="94"/>
    </row>
    <row r="73" spans="1:21" ht="14.4" customHeight="1" x14ac:dyDescent="0.3">
      <c r="A73" s="177" t="s">
        <v>204</v>
      </c>
      <c r="B73" s="19" t="s">
        <v>316</v>
      </c>
      <c r="C73" s="19"/>
      <c r="D73" s="19">
        <v>1902</v>
      </c>
      <c r="E73" s="39"/>
      <c r="F73" s="196"/>
      <c r="G73" s="177"/>
      <c r="H73" s="177"/>
      <c r="I73" s="177"/>
      <c r="J73" s="196"/>
      <c r="K73" s="196"/>
      <c r="L73" s="196"/>
      <c r="M73" s="196"/>
      <c r="N73" s="177"/>
      <c r="O73" s="177"/>
      <c r="P73" s="177"/>
      <c r="Q73" s="177"/>
      <c r="R73" s="61"/>
      <c r="S73" s="94"/>
      <c r="T73" s="92"/>
      <c r="U73" s="94"/>
    </row>
    <row r="74" spans="1:21" ht="14.4" customHeight="1" x14ac:dyDescent="0.3">
      <c r="A74" s="177" t="s">
        <v>205</v>
      </c>
      <c r="B74" s="196" t="s">
        <v>185</v>
      </c>
      <c r="C74" s="196"/>
      <c r="D74" s="196"/>
      <c r="E74" s="39"/>
      <c r="F74" s="196"/>
      <c r="G74" s="177"/>
      <c r="H74" s="116">
        <v>1854</v>
      </c>
      <c r="I74" s="177">
        <v>1674</v>
      </c>
      <c r="J74" s="196"/>
      <c r="K74" s="19"/>
      <c r="L74" s="19"/>
      <c r="M74" s="19"/>
      <c r="N74" s="196"/>
      <c r="O74" s="196"/>
      <c r="P74" s="196"/>
      <c r="Q74" s="196"/>
      <c r="S74" s="95"/>
      <c r="T74" s="95"/>
      <c r="U74" s="95"/>
    </row>
    <row r="75" spans="1:21" ht="14.4" customHeight="1" x14ac:dyDescent="0.3">
      <c r="A75" s="177" t="s">
        <v>206</v>
      </c>
      <c r="B75" s="196" t="s">
        <v>198</v>
      </c>
      <c r="C75" s="196"/>
      <c r="D75" s="196"/>
      <c r="E75" s="39"/>
      <c r="F75" s="196"/>
      <c r="G75" s="177"/>
      <c r="H75" s="177">
        <v>1842</v>
      </c>
      <c r="I75" s="177"/>
      <c r="J75" s="196"/>
      <c r="K75" s="196"/>
      <c r="L75" s="196"/>
      <c r="M75" s="196"/>
      <c r="N75" s="196"/>
      <c r="O75" s="196"/>
      <c r="P75" s="196"/>
      <c r="Q75" s="196"/>
      <c r="S75" s="93"/>
      <c r="T75" s="93"/>
      <c r="U75" s="93"/>
    </row>
    <row r="76" spans="1:21" ht="14.4" customHeight="1" x14ac:dyDescent="0.3">
      <c r="A76" s="177" t="s">
        <v>207</v>
      </c>
      <c r="B76" s="196" t="s">
        <v>58</v>
      </c>
      <c r="C76" s="196"/>
      <c r="D76" s="196"/>
      <c r="E76" s="39"/>
      <c r="F76" s="196"/>
      <c r="G76" s="177"/>
      <c r="H76" s="177"/>
      <c r="I76" s="177"/>
      <c r="J76" s="196"/>
      <c r="K76" s="196"/>
      <c r="L76" s="196"/>
      <c r="M76" s="196"/>
      <c r="N76" s="177"/>
      <c r="O76" s="177"/>
      <c r="P76" s="177"/>
      <c r="Q76" s="177"/>
      <c r="R76" s="61"/>
      <c r="S76" s="92">
        <v>1832</v>
      </c>
      <c r="T76" s="92">
        <v>1648</v>
      </c>
      <c r="U76" s="96"/>
    </row>
    <row r="77" spans="1:21" ht="14.4" customHeight="1" x14ac:dyDescent="0.3">
      <c r="A77" s="177" t="s">
        <v>208</v>
      </c>
      <c r="B77" s="196" t="s">
        <v>86</v>
      </c>
      <c r="C77" s="196"/>
      <c r="D77" s="196"/>
      <c r="E77" s="39"/>
      <c r="F77" s="196"/>
      <c r="G77" s="177"/>
      <c r="H77" s="177"/>
      <c r="I77" s="177"/>
      <c r="J77" s="196"/>
      <c r="K77" s="196"/>
      <c r="L77" s="196">
        <v>1780</v>
      </c>
      <c r="M77" s="196"/>
      <c r="N77" s="196"/>
      <c r="O77" s="196"/>
      <c r="P77" s="196"/>
      <c r="Q77" s="196"/>
      <c r="S77" s="92" t="s">
        <v>9</v>
      </c>
      <c r="T77" s="95"/>
      <c r="U77" s="95"/>
    </row>
    <row r="78" spans="1:21" ht="14.4" customHeight="1" x14ac:dyDescent="0.3">
      <c r="A78" s="177" t="s">
        <v>219</v>
      </c>
      <c r="B78" s="136" t="s">
        <v>217</v>
      </c>
      <c r="C78" s="136"/>
      <c r="D78" s="136"/>
      <c r="E78" s="39"/>
      <c r="F78" s="145">
        <v>1763</v>
      </c>
      <c r="G78" s="177">
        <v>1649</v>
      </c>
      <c r="H78" s="177"/>
      <c r="I78" s="177"/>
      <c r="J78" s="196"/>
      <c r="K78" s="196"/>
      <c r="L78" s="196"/>
      <c r="M78" s="196"/>
      <c r="N78" s="196"/>
      <c r="O78" s="196"/>
      <c r="P78" s="196"/>
      <c r="Q78" s="196"/>
      <c r="S78" s="95"/>
      <c r="T78" s="95"/>
      <c r="U78" s="95"/>
    </row>
    <row r="79" spans="1:21" ht="14.4" customHeight="1" x14ac:dyDescent="0.3">
      <c r="A79" s="177" t="s">
        <v>220</v>
      </c>
      <c r="B79" s="196" t="s">
        <v>45</v>
      </c>
      <c r="C79" s="196"/>
      <c r="D79" s="196"/>
      <c r="E79" s="39"/>
      <c r="F79" s="196"/>
      <c r="G79" s="116">
        <v>1763</v>
      </c>
      <c r="H79" s="177"/>
      <c r="I79" s="177"/>
      <c r="J79" s="196"/>
      <c r="K79" s="196"/>
      <c r="L79" s="196"/>
      <c r="M79" s="196"/>
      <c r="N79" s="177"/>
      <c r="O79" s="177"/>
      <c r="P79" s="177"/>
      <c r="Q79" s="177"/>
      <c r="R79" s="61"/>
      <c r="S79" s="92">
        <v>1699</v>
      </c>
      <c r="T79" s="92">
        <v>1653</v>
      </c>
      <c r="U79" s="94"/>
    </row>
    <row r="80" spans="1:21" ht="14.4" customHeight="1" x14ac:dyDescent="0.3">
      <c r="A80" s="177" t="s">
        <v>221</v>
      </c>
      <c r="B80" s="19" t="s">
        <v>40</v>
      </c>
      <c r="C80" s="19"/>
      <c r="D80" s="19"/>
      <c r="E80" s="160"/>
      <c r="F80" s="19"/>
      <c r="G80" s="46"/>
      <c r="H80" s="46"/>
      <c r="I80" s="46"/>
      <c r="J80" s="19"/>
      <c r="K80" s="19"/>
      <c r="L80" s="19"/>
      <c r="M80" s="19"/>
      <c r="N80" s="46"/>
      <c r="O80" s="46"/>
      <c r="P80" s="46"/>
      <c r="Q80" s="46"/>
      <c r="R80" s="106"/>
      <c r="S80" s="91"/>
      <c r="T80" s="92">
        <v>1754</v>
      </c>
      <c r="U80" s="92">
        <v>1835</v>
      </c>
    </row>
    <row r="81" spans="1:21" ht="14.4" customHeight="1" x14ac:dyDescent="0.3">
      <c r="A81" s="177" t="s">
        <v>222</v>
      </c>
      <c r="B81" s="196" t="s">
        <v>119</v>
      </c>
      <c r="C81" s="196"/>
      <c r="D81" s="196"/>
      <c r="E81" s="39"/>
      <c r="F81" s="196"/>
      <c r="G81" s="177"/>
      <c r="H81" s="177"/>
      <c r="I81" s="177">
        <v>1716</v>
      </c>
      <c r="J81" s="196">
        <v>1709</v>
      </c>
      <c r="K81" s="196"/>
      <c r="L81" s="196"/>
      <c r="M81" s="196"/>
      <c r="N81" s="177">
        <v>1769</v>
      </c>
      <c r="O81" s="177">
        <v>1768</v>
      </c>
      <c r="P81" s="177">
        <v>1785</v>
      </c>
      <c r="Q81" s="177">
        <v>1795</v>
      </c>
      <c r="R81" s="61"/>
      <c r="S81" s="94"/>
      <c r="T81" s="94"/>
      <c r="U81" s="94"/>
    </row>
    <row r="82" spans="1:21" ht="14.4" customHeight="1" x14ac:dyDescent="0.3">
      <c r="A82" s="177" t="s">
        <v>223</v>
      </c>
      <c r="B82" s="34" t="s">
        <v>105</v>
      </c>
      <c r="C82" s="34"/>
      <c r="D82" s="34"/>
      <c r="E82" s="39"/>
      <c r="F82" s="34"/>
      <c r="G82" s="45"/>
      <c r="H82" s="45"/>
      <c r="I82" s="45"/>
      <c r="J82" s="34"/>
      <c r="K82" s="34"/>
      <c r="L82" s="34"/>
      <c r="M82" s="34"/>
      <c r="N82" s="45"/>
      <c r="O82" s="45"/>
      <c r="P82" s="45"/>
      <c r="Q82" s="177">
        <v>1714</v>
      </c>
      <c r="R82" s="61"/>
      <c r="S82" s="94"/>
      <c r="T82" s="94"/>
      <c r="U82" s="94"/>
    </row>
    <row r="83" spans="1:21" x14ac:dyDescent="0.3">
      <c r="A83" s="177" t="s">
        <v>228</v>
      </c>
      <c r="B83" s="19" t="s">
        <v>128</v>
      </c>
      <c r="C83" s="19"/>
      <c r="D83" s="19"/>
      <c r="E83" s="160"/>
      <c r="F83" s="19"/>
      <c r="G83" s="46"/>
      <c r="H83" s="46"/>
      <c r="I83" s="46"/>
      <c r="J83" s="19"/>
      <c r="K83" s="88">
        <v>1686</v>
      </c>
      <c r="L83" s="88">
        <v>1615</v>
      </c>
      <c r="M83" s="88">
        <v>1525</v>
      </c>
      <c r="N83" s="79">
        <v>1334</v>
      </c>
      <c r="O83" s="37"/>
      <c r="P83" s="37"/>
      <c r="Q83" s="37"/>
      <c r="R83" s="108"/>
      <c r="S83" s="96"/>
      <c r="T83" s="96"/>
      <c r="U83" s="96"/>
    </row>
    <row r="84" spans="1:21" x14ac:dyDescent="0.3">
      <c r="A84" s="177" t="s">
        <v>230</v>
      </c>
      <c r="B84" s="196" t="s">
        <v>66</v>
      </c>
      <c r="C84" s="196"/>
      <c r="D84" s="196"/>
      <c r="E84" s="39"/>
      <c r="F84" s="196"/>
      <c r="G84" s="177"/>
      <c r="H84" s="177"/>
      <c r="I84" s="177"/>
      <c r="J84" s="196"/>
      <c r="K84" s="196"/>
      <c r="L84" s="196"/>
      <c r="M84" s="196"/>
      <c r="N84" s="177"/>
      <c r="O84" s="177"/>
      <c r="P84" s="177"/>
      <c r="Q84" s="177"/>
      <c r="R84" s="61"/>
      <c r="S84" s="94"/>
      <c r="T84" s="94"/>
      <c r="U84" s="92">
        <v>1672</v>
      </c>
    </row>
    <row r="85" spans="1:21" x14ac:dyDescent="0.3">
      <c r="A85" s="177" t="s">
        <v>245</v>
      </c>
      <c r="B85" s="19" t="s">
        <v>46</v>
      </c>
      <c r="C85" s="19"/>
      <c r="D85" s="19"/>
      <c r="E85" s="160"/>
      <c r="F85" s="19"/>
      <c r="G85" s="46"/>
      <c r="H85" s="46"/>
      <c r="I85" s="46"/>
      <c r="J85" s="19"/>
      <c r="K85" s="19"/>
      <c r="L85" s="19"/>
      <c r="M85" s="19"/>
      <c r="N85" s="46"/>
      <c r="O85" s="46"/>
      <c r="P85" s="89">
        <v>1627</v>
      </c>
      <c r="Q85" s="46">
        <v>1624</v>
      </c>
      <c r="R85" s="106"/>
      <c r="S85" s="92">
        <v>1582</v>
      </c>
      <c r="T85" s="92">
        <v>1572</v>
      </c>
      <c r="U85" s="92" t="s">
        <v>9</v>
      </c>
    </row>
    <row r="86" spans="1:21" x14ac:dyDescent="0.3">
      <c r="A86" s="177" t="s">
        <v>246</v>
      </c>
      <c r="B86" s="19" t="s">
        <v>74</v>
      </c>
      <c r="C86" s="19"/>
      <c r="D86" s="19"/>
      <c r="E86" s="160"/>
      <c r="F86" s="19"/>
      <c r="G86" s="46"/>
      <c r="H86" s="46"/>
      <c r="I86" s="46"/>
      <c r="J86" s="19"/>
      <c r="K86" s="19"/>
      <c r="L86" s="19"/>
      <c r="M86" s="19"/>
      <c r="N86" s="46"/>
      <c r="O86" s="46"/>
      <c r="P86" s="46"/>
      <c r="Q86" s="46"/>
      <c r="R86" s="106"/>
      <c r="S86" s="92">
        <v>1557</v>
      </c>
      <c r="T86" s="96"/>
      <c r="U86" s="96"/>
    </row>
    <row r="87" spans="1:21" x14ac:dyDescent="0.3">
      <c r="A87" s="177" t="s">
        <v>247</v>
      </c>
      <c r="B87" s="34" t="s">
        <v>106</v>
      </c>
      <c r="C87" s="34"/>
      <c r="D87" s="34"/>
      <c r="E87" s="39"/>
      <c r="F87" s="34"/>
      <c r="G87" s="45"/>
      <c r="H87" s="45"/>
      <c r="I87" s="45"/>
      <c r="J87" s="34"/>
      <c r="K87" s="34"/>
      <c r="L87" s="34"/>
      <c r="M87" s="87">
        <v>1560</v>
      </c>
      <c r="N87" s="45"/>
      <c r="O87" s="45"/>
      <c r="P87" s="116">
        <v>1555</v>
      </c>
      <c r="Q87" s="177">
        <v>1554</v>
      </c>
      <c r="R87" s="61"/>
      <c r="S87" s="94"/>
      <c r="T87" s="94"/>
      <c r="U87" s="94"/>
    </row>
    <row r="88" spans="1:21" x14ac:dyDescent="0.3">
      <c r="A88" s="177" t="s">
        <v>248</v>
      </c>
      <c r="B88" s="196" t="s">
        <v>56</v>
      </c>
      <c r="C88" s="196"/>
      <c r="D88" s="196"/>
      <c r="E88" s="39"/>
      <c r="F88" s="196"/>
      <c r="G88" s="177"/>
      <c r="H88" s="177"/>
      <c r="I88" s="177"/>
      <c r="J88" s="196"/>
      <c r="K88" s="196"/>
      <c r="L88" s="196"/>
      <c r="M88" s="196"/>
      <c r="N88" s="177"/>
      <c r="O88" s="177"/>
      <c r="P88" s="177"/>
      <c r="Q88" s="177"/>
      <c r="R88" s="61"/>
      <c r="S88" s="92">
        <v>1531</v>
      </c>
      <c r="T88" s="92">
        <v>1707</v>
      </c>
      <c r="U88" s="96"/>
    </row>
    <row r="89" spans="1:21" x14ac:dyDescent="0.3">
      <c r="A89" s="177" t="s">
        <v>249</v>
      </c>
      <c r="B89" s="196" t="s">
        <v>213</v>
      </c>
      <c r="C89" s="196"/>
      <c r="D89" s="196"/>
      <c r="E89" s="39"/>
      <c r="F89" s="196">
        <v>1495</v>
      </c>
      <c r="G89" s="177">
        <v>1525</v>
      </c>
      <c r="H89" s="177"/>
      <c r="I89" s="177"/>
      <c r="J89" s="196"/>
      <c r="K89" s="196"/>
      <c r="L89" s="196"/>
      <c r="M89" s="196"/>
      <c r="N89" s="196"/>
      <c r="O89" s="196"/>
      <c r="P89" s="196"/>
      <c r="Q89" s="196"/>
      <c r="S89" s="95"/>
      <c r="T89" s="95"/>
      <c r="U89" s="95"/>
    </row>
    <row r="90" spans="1:21" x14ac:dyDescent="0.3">
      <c r="A90" s="177" t="s">
        <v>250</v>
      </c>
      <c r="B90" s="196" t="s">
        <v>168</v>
      </c>
      <c r="C90" s="196"/>
      <c r="D90" s="196"/>
      <c r="E90" s="39"/>
      <c r="F90" s="196"/>
      <c r="G90" s="177"/>
      <c r="H90" s="177"/>
      <c r="I90" s="177"/>
      <c r="J90" s="196"/>
      <c r="K90" s="19">
        <v>1492</v>
      </c>
      <c r="L90" s="196"/>
      <c r="M90" s="196"/>
      <c r="N90" s="177"/>
      <c r="O90" s="177"/>
      <c r="P90" s="177"/>
      <c r="Q90" s="177"/>
      <c r="R90" s="61"/>
      <c r="S90" s="92"/>
      <c r="T90" s="94"/>
      <c r="U90" s="94"/>
    </row>
    <row r="91" spans="1:21" x14ac:dyDescent="0.3">
      <c r="A91" s="177" t="s">
        <v>251</v>
      </c>
      <c r="B91" s="196" t="s">
        <v>214</v>
      </c>
      <c r="C91" s="196"/>
      <c r="D91" s="196"/>
      <c r="E91" s="39"/>
      <c r="F91" s="87">
        <v>1489</v>
      </c>
      <c r="G91" s="177">
        <v>1325</v>
      </c>
      <c r="H91" s="177"/>
      <c r="I91" s="177"/>
      <c r="J91" s="196"/>
      <c r="K91" s="196"/>
      <c r="L91" s="196"/>
      <c r="M91" s="196"/>
      <c r="N91" s="177"/>
      <c r="O91" s="177"/>
      <c r="P91" s="177"/>
      <c r="Q91" s="177"/>
      <c r="R91" s="61"/>
      <c r="S91" s="92"/>
      <c r="T91" s="94"/>
      <c r="U91" s="94"/>
    </row>
    <row r="92" spans="1:21" x14ac:dyDescent="0.3">
      <c r="A92" s="177" t="s">
        <v>252</v>
      </c>
      <c r="B92" s="196" t="s">
        <v>179</v>
      </c>
      <c r="C92" s="196"/>
      <c r="D92" s="196"/>
      <c r="E92" s="39"/>
      <c r="F92" s="196"/>
      <c r="G92" s="177"/>
      <c r="H92" s="45"/>
      <c r="I92" s="177"/>
      <c r="J92" s="79">
        <v>1456</v>
      </c>
      <c r="K92" s="196"/>
      <c r="L92" s="196"/>
      <c r="M92" s="196"/>
      <c r="N92" s="196"/>
      <c r="O92" s="196"/>
      <c r="P92" s="196"/>
      <c r="Q92" s="196"/>
      <c r="S92" s="92"/>
      <c r="T92" s="94"/>
      <c r="U92" s="94"/>
    </row>
    <row r="93" spans="1:21" x14ac:dyDescent="0.3">
      <c r="A93" s="177" t="s">
        <v>253</v>
      </c>
      <c r="B93" s="34" t="s">
        <v>114</v>
      </c>
      <c r="C93" s="34"/>
      <c r="D93" s="34"/>
      <c r="E93" s="39"/>
      <c r="F93" s="34"/>
      <c r="G93" s="45"/>
      <c r="H93" s="45"/>
      <c r="I93" s="45"/>
      <c r="J93" s="34"/>
      <c r="K93" s="34"/>
      <c r="L93" s="34"/>
      <c r="M93" s="34"/>
      <c r="N93" s="45">
        <v>1453</v>
      </c>
      <c r="O93" s="45">
        <v>1453</v>
      </c>
      <c r="P93" s="86">
        <v>1684</v>
      </c>
      <c r="Q93" s="79" t="s">
        <v>9</v>
      </c>
      <c r="R93" s="109"/>
      <c r="S93" s="96"/>
      <c r="T93" s="96"/>
      <c r="U93" s="96"/>
    </row>
    <row r="94" spans="1:21" x14ac:dyDescent="0.3">
      <c r="A94" s="177" t="s">
        <v>254</v>
      </c>
      <c r="B94" s="19" t="s">
        <v>44</v>
      </c>
      <c r="C94" s="19"/>
      <c r="D94" s="19"/>
      <c r="E94" s="160"/>
      <c r="F94" s="19"/>
      <c r="G94" s="46"/>
      <c r="H94" s="46"/>
      <c r="I94" s="46"/>
      <c r="J94" s="19"/>
      <c r="K94" s="19">
        <v>1420</v>
      </c>
      <c r="L94" s="19">
        <v>1568</v>
      </c>
      <c r="M94" s="19">
        <v>1581</v>
      </c>
      <c r="N94" s="46"/>
      <c r="O94" s="89">
        <v>1631</v>
      </c>
      <c r="P94" s="46"/>
      <c r="Q94" s="46"/>
      <c r="R94" s="106"/>
      <c r="S94" s="92" t="s">
        <v>9</v>
      </c>
      <c r="T94" s="92" t="s">
        <v>9</v>
      </c>
      <c r="U94" s="92" t="s">
        <v>9</v>
      </c>
    </row>
    <row r="95" spans="1:21" x14ac:dyDescent="0.3">
      <c r="A95" s="177" t="s">
        <v>255</v>
      </c>
      <c r="B95" s="196" t="s">
        <v>89</v>
      </c>
      <c r="C95" s="196"/>
      <c r="D95" s="196"/>
      <c r="E95" s="39"/>
      <c r="F95" s="196"/>
      <c r="G95" s="177">
        <v>1410</v>
      </c>
      <c r="H95" s="177"/>
      <c r="I95" s="177"/>
      <c r="J95" s="196"/>
      <c r="K95" s="86">
        <v>1542</v>
      </c>
      <c r="L95" s="196"/>
      <c r="M95" s="196"/>
      <c r="N95" s="177"/>
      <c r="O95" s="177"/>
      <c r="P95" s="177"/>
      <c r="Q95" s="177"/>
      <c r="R95" s="61"/>
      <c r="S95" s="92" t="s">
        <v>9</v>
      </c>
      <c r="T95" s="94"/>
      <c r="U95" s="94"/>
    </row>
    <row r="96" spans="1:21" x14ac:dyDescent="0.3">
      <c r="A96" s="177" t="s">
        <v>257</v>
      </c>
      <c r="B96" s="196" t="s">
        <v>227</v>
      </c>
      <c r="C96" s="196"/>
      <c r="D96" s="196"/>
      <c r="E96" s="39"/>
      <c r="F96" s="196"/>
      <c r="G96" s="177">
        <v>1347</v>
      </c>
      <c r="H96" s="177"/>
      <c r="I96" s="177"/>
      <c r="J96" s="196"/>
      <c r="K96" s="196"/>
      <c r="L96" s="196"/>
      <c r="M96" s="196"/>
      <c r="N96" s="177"/>
      <c r="O96" s="177"/>
      <c r="P96" s="177"/>
      <c r="Q96" s="177"/>
      <c r="R96" s="61"/>
      <c r="S96" s="92"/>
      <c r="T96" s="94"/>
      <c r="U96" s="94"/>
    </row>
    <row r="97" spans="1:21" x14ac:dyDescent="0.3">
      <c r="A97" s="177" t="s">
        <v>259</v>
      </c>
      <c r="B97" s="196" t="s">
        <v>240</v>
      </c>
      <c r="C97" s="196"/>
      <c r="D97" s="87">
        <v>1331</v>
      </c>
      <c r="E97" s="79" t="s">
        <v>127</v>
      </c>
      <c r="F97" s="79" t="s">
        <v>127</v>
      </c>
      <c r="G97" s="79"/>
      <c r="H97" s="177"/>
      <c r="I97" s="196"/>
      <c r="J97" s="196"/>
      <c r="K97" s="79"/>
      <c r="L97" s="196"/>
      <c r="M97" s="196"/>
      <c r="N97" s="177"/>
      <c r="O97" s="177"/>
      <c r="P97" s="36"/>
      <c r="Q97" s="177"/>
      <c r="R97" s="61"/>
      <c r="S97" s="94"/>
      <c r="T97" s="92"/>
      <c r="U97" s="94"/>
    </row>
    <row r="98" spans="1:21" x14ac:dyDescent="0.3">
      <c r="A98" s="177" t="s">
        <v>261</v>
      </c>
      <c r="B98" s="196" t="s">
        <v>216</v>
      </c>
      <c r="C98" s="196"/>
      <c r="D98" s="196"/>
      <c r="E98" s="39"/>
      <c r="F98" s="196"/>
      <c r="G98" s="177">
        <v>1172</v>
      </c>
      <c r="H98" s="47"/>
      <c r="I98" s="47"/>
      <c r="J98" s="17"/>
      <c r="K98" s="17"/>
      <c r="L98" s="17"/>
      <c r="M98" s="196"/>
      <c r="N98" s="177"/>
      <c r="O98" s="177"/>
      <c r="P98" s="47"/>
      <c r="Q98" s="47"/>
      <c r="R98" s="110"/>
      <c r="S98" s="93"/>
      <c r="T98" s="93"/>
      <c r="U98" s="93"/>
    </row>
    <row r="99" spans="1:21" x14ac:dyDescent="0.3">
      <c r="A99" s="177" t="s">
        <v>263</v>
      </c>
      <c r="B99" s="196" t="s">
        <v>174</v>
      </c>
      <c r="C99" s="196"/>
      <c r="D99" s="196"/>
      <c r="E99" s="39"/>
      <c r="F99" s="196"/>
      <c r="G99" s="177">
        <v>1135</v>
      </c>
      <c r="H99" s="177">
        <v>1181</v>
      </c>
      <c r="I99" s="116">
        <v>1310</v>
      </c>
      <c r="J99" s="196"/>
      <c r="K99" s="79">
        <v>1100</v>
      </c>
      <c r="L99" s="196"/>
      <c r="M99" s="196"/>
      <c r="N99" s="177"/>
      <c r="O99" s="177"/>
      <c r="P99" s="36"/>
      <c r="Q99" s="177"/>
      <c r="R99" s="61"/>
      <c r="S99" s="94"/>
      <c r="T99" s="92"/>
      <c r="U99" s="94"/>
    </row>
    <row r="100" spans="1:21" x14ac:dyDescent="0.3">
      <c r="A100" s="177" t="s">
        <v>276</v>
      </c>
      <c r="B100" s="196" t="s">
        <v>317</v>
      </c>
      <c r="C100" s="196"/>
      <c r="D100" s="196">
        <v>1270</v>
      </c>
      <c r="E100" s="39"/>
      <c r="F100" s="79"/>
      <c r="G100" s="79"/>
      <c r="H100" s="177"/>
      <c r="I100" s="196"/>
      <c r="J100" s="196"/>
      <c r="K100" s="79"/>
      <c r="L100" s="196"/>
      <c r="M100" s="196"/>
      <c r="N100" s="177"/>
      <c r="O100" s="177"/>
      <c r="P100" s="36"/>
      <c r="Q100" s="177"/>
      <c r="R100" s="61"/>
      <c r="S100" s="94"/>
      <c r="T100" s="92"/>
      <c r="U100" s="94"/>
    </row>
    <row r="101" spans="1:21" x14ac:dyDescent="0.3">
      <c r="A101" s="177" t="s">
        <v>277</v>
      </c>
      <c r="B101" s="196" t="s">
        <v>236</v>
      </c>
      <c r="C101" s="196"/>
      <c r="D101" s="196"/>
      <c r="E101" s="116">
        <v>1243</v>
      </c>
      <c r="F101" s="79" t="s">
        <v>127</v>
      </c>
      <c r="G101" s="79"/>
      <c r="H101" s="177"/>
      <c r="I101" s="196"/>
      <c r="J101" s="196"/>
      <c r="K101" s="79"/>
      <c r="L101" s="196"/>
      <c r="M101" s="196"/>
      <c r="N101" s="177"/>
      <c r="O101" s="177"/>
      <c r="P101" s="36"/>
      <c r="Q101" s="177"/>
      <c r="R101" s="61"/>
      <c r="S101" s="94"/>
      <c r="T101" s="92"/>
      <c r="U101" s="94"/>
    </row>
    <row r="102" spans="1:21" x14ac:dyDescent="0.3">
      <c r="A102" s="177" t="s">
        <v>278</v>
      </c>
      <c r="B102" s="196" t="s">
        <v>293</v>
      </c>
      <c r="C102" s="196"/>
      <c r="D102" s="87">
        <v>1110</v>
      </c>
      <c r="E102" s="39">
        <v>1108</v>
      </c>
      <c r="F102" s="79"/>
      <c r="G102" s="79"/>
      <c r="H102" s="177"/>
      <c r="I102" s="196"/>
      <c r="J102" s="196"/>
      <c r="K102" s="79"/>
      <c r="L102" s="196"/>
      <c r="M102" s="196"/>
      <c r="N102" s="177"/>
      <c r="O102" s="177"/>
      <c r="P102" s="36"/>
      <c r="Q102" s="177"/>
      <c r="R102" s="61"/>
      <c r="S102" s="94"/>
      <c r="T102" s="92"/>
      <c r="U102" s="94"/>
    </row>
    <row r="103" spans="1:21" x14ac:dyDescent="0.3">
      <c r="A103" s="177" t="s">
        <v>279</v>
      </c>
      <c r="B103" s="196" t="s">
        <v>269</v>
      </c>
      <c r="C103" s="196"/>
      <c r="D103" s="196">
        <v>1044</v>
      </c>
      <c r="E103" s="160">
        <v>1071</v>
      </c>
      <c r="F103" s="79"/>
      <c r="G103" s="79"/>
      <c r="H103" s="177"/>
      <c r="I103" s="196"/>
      <c r="J103" s="196"/>
      <c r="K103" s="79"/>
      <c r="L103" s="196"/>
      <c r="M103" s="196"/>
      <c r="N103" s="177"/>
      <c r="O103" s="177"/>
      <c r="P103" s="36"/>
      <c r="Q103" s="177"/>
      <c r="R103" s="61"/>
      <c r="S103" s="94"/>
      <c r="T103" s="92"/>
      <c r="U103" s="94"/>
    </row>
    <row r="104" spans="1:21" x14ac:dyDescent="0.3">
      <c r="A104" s="177" t="s">
        <v>280</v>
      </c>
      <c r="B104" s="196" t="s">
        <v>272</v>
      </c>
      <c r="C104" s="196"/>
      <c r="D104" s="87">
        <v>1018</v>
      </c>
      <c r="E104" s="79" t="s">
        <v>127</v>
      </c>
      <c r="F104" s="79"/>
      <c r="G104" s="177"/>
      <c r="H104" s="177"/>
      <c r="I104" s="177"/>
      <c r="J104" s="79"/>
      <c r="K104" s="79"/>
      <c r="L104" s="196"/>
      <c r="M104" s="196"/>
      <c r="N104" s="177"/>
      <c r="O104" s="177"/>
      <c r="P104" s="177"/>
      <c r="Q104" s="177"/>
      <c r="R104" s="61"/>
      <c r="S104" s="92"/>
      <c r="T104" s="94"/>
      <c r="U104" s="94"/>
    </row>
    <row r="105" spans="1:21" x14ac:dyDescent="0.3">
      <c r="A105" s="177" t="s">
        <v>281</v>
      </c>
      <c r="B105" s="196" t="s">
        <v>49</v>
      </c>
      <c r="C105" s="196"/>
      <c r="D105" s="196"/>
      <c r="E105" s="39"/>
      <c r="F105" s="196"/>
      <c r="G105" s="177"/>
      <c r="H105" s="177"/>
      <c r="I105" s="177"/>
      <c r="J105" s="196"/>
      <c r="K105" s="196"/>
      <c r="L105" s="196"/>
      <c r="M105" s="196"/>
      <c r="N105" s="177"/>
      <c r="O105" s="177"/>
      <c r="P105" s="177"/>
      <c r="Q105" s="177"/>
      <c r="R105" s="61"/>
      <c r="S105" s="92" t="s">
        <v>9</v>
      </c>
      <c r="T105" s="92" t="s">
        <v>9</v>
      </c>
      <c r="U105" s="94"/>
    </row>
    <row r="106" spans="1:21" x14ac:dyDescent="0.3">
      <c r="A106" s="177" t="s">
        <v>282</v>
      </c>
      <c r="B106" s="196" t="s">
        <v>42</v>
      </c>
      <c r="C106" s="196"/>
      <c r="D106" s="196"/>
      <c r="E106" s="39"/>
      <c r="F106" s="196"/>
      <c r="G106" s="177"/>
      <c r="H106" s="177"/>
      <c r="I106" s="177"/>
      <c r="J106" s="196"/>
      <c r="K106" s="196"/>
      <c r="L106" s="196"/>
      <c r="M106" s="196"/>
      <c r="N106" s="177"/>
      <c r="O106" s="177"/>
      <c r="P106" s="177"/>
      <c r="Q106" s="177"/>
      <c r="R106" s="61"/>
      <c r="S106" s="94"/>
      <c r="T106" s="94"/>
      <c r="U106" s="92" t="s">
        <v>9</v>
      </c>
    </row>
    <row r="107" spans="1:21" x14ac:dyDescent="0.3">
      <c r="A107" s="177" t="s">
        <v>302</v>
      </c>
      <c r="B107" s="196" t="s">
        <v>125</v>
      </c>
      <c r="C107" s="196"/>
      <c r="D107" s="196"/>
      <c r="E107" s="39"/>
      <c r="F107" s="196"/>
      <c r="G107" s="177"/>
      <c r="H107" s="177"/>
      <c r="I107" s="177"/>
      <c r="J107" s="196"/>
      <c r="K107" s="196"/>
      <c r="L107" s="196"/>
      <c r="M107" s="196"/>
      <c r="N107" s="79" t="s">
        <v>9</v>
      </c>
      <c r="O107" s="177"/>
      <c r="P107" s="177"/>
      <c r="Q107" s="177"/>
      <c r="R107" s="61"/>
      <c r="S107" s="94"/>
      <c r="T107" s="94"/>
      <c r="U107" s="92" t="s">
        <v>9</v>
      </c>
    </row>
    <row r="108" spans="1:21" x14ac:dyDescent="0.3">
      <c r="A108" s="177" t="s">
        <v>323</v>
      </c>
      <c r="B108" s="196" t="s">
        <v>143</v>
      </c>
      <c r="C108" s="196"/>
      <c r="D108" s="196"/>
      <c r="E108" s="39"/>
      <c r="F108" s="196"/>
      <c r="G108" s="177"/>
      <c r="H108" s="177"/>
      <c r="I108" s="177"/>
      <c r="J108" s="196"/>
      <c r="K108" s="196"/>
      <c r="L108" s="79" t="s">
        <v>127</v>
      </c>
      <c r="M108" s="196"/>
      <c r="N108" s="196"/>
      <c r="O108" s="196"/>
      <c r="P108" s="196"/>
      <c r="Q108" s="196"/>
      <c r="S108" s="95"/>
      <c r="T108" s="95"/>
      <c r="U108" s="95"/>
    </row>
    <row r="109" spans="1:21" x14ac:dyDescent="0.3">
      <c r="A109" s="177" t="s">
        <v>324</v>
      </c>
      <c r="B109" s="196" t="s">
        <v>169</v>
      </c>
      <c r="C109" s="196"/>
      <c r="D109" s="196"/>
      <c r="E109" s="79" t="s">
        <v>127</v>
      </c>
      <c r="F109" s="79" t="s">
        <v>127</v>
      </c>
      <c r="G109" s="177"/>
      <c r="H109" s="177"/>
      <c r="I109" s="177"/>
      <c r="J109" s="79" t="s">
        <v>127</v>
      </c>
      <c r="K109" s="79" t="s">
        <v>127</v>
      </c>
      <c r="L109" s="196"/>
      <c r="M109" s="196"/>
      <c r="N109" s="177"/>
      <c r="O109" s="177"/>
      <c r="P109" s="177"/>
      <c r="Q109" s="177"/>
      <c r="R109" s="61"/>
      <c r="S109" s="92"/>
      <c r="T109" s="94"/>
      <c r="U109" s="94"/>
    </row>
    <row r="110" spans="1:21" x14ac:dyDescent="0.3">
      <c r="A110" s="177" t="s">
        <v>325</v>
      </c>
      <c r="B110" s="196" t="s">
        <v>202</v>
      </c>
      <c r="C110" s="196"/>
      <c r="D110" s="196"/>
      <c r="E110" s="39"/>
      <c r="F110" s="196"/>
      <c r="G110" s="177"/>
      <c r="H110" s="79" t="s">
        <v>127</v>
      </c>
      <c r="I110" s="177"/>
      <c r="J110" s="196"/>
      <c r="K110" s="196"/>
      <c r="L110" s="196"/>
      <c r="M110" s="196"/>
      <c r="N110" s="196"/>
      <c r="O110" s="196"/>
      <c r="P110" s="196"/>
      <c r="Q110" s="196"/>
      <c r="S110" s="94"/>
      <c r="T110" s="92"/>
      <c r="U110" s="94"/>
    </row>
    <row r="111" spans="1:21" x14ac:dyDescent="0.3">
      <c r="A111" s="177" t="s">
        <v>326</v>
      </c>
      <c r="B111" s="196" t="s">
        <v>200</v>
      </c>
      <c r="C111" s="196"/>
      <c r="D111" s="196"/>
      <c r="E111" s="39"/>
      <c r="F111" s="196"/>
      <c r="G111" s="177"/>
      <c r="H111" s="79" t="s">
        <v>127</v>
      </c>
      <c r="I111" s="177"/>
      <c r="J111" s="196"/>
      <c r="K111" s="196"/>
      <c r="L111" s="196"/>
      <c r="M111" s="196"/>
      <c r="N111" s="196"/>
      <c r="O111" s="196"/>
      <c r="P111" s="196"/>
      <c r="Q111" s="196"/>
      <c r="S111" s="94"/>
      <c r="T111" s="92"/>
      <c r="U111" s="94"/>
    </row>
    <row r="112" spans="1:21" x14ac:dyDescent="0.3">
      <c r="A112" s="177" t="s">
        <v>327</v>
      </c>
      <c r="B112" s="196" t="s">
        <v>201</v>
      </c>
      <c r="C112" s="196"/>
      <c r="D112" s="196"/>
      <c r="E112" s="39"/>
      <c r="F112" s="196"/>
      <c r="G112" s="177"/>
      <c r="H112" s="79" t="s">
        <v>127</v>
      </c>
      <c r="I112" s="177"/>
      <c r="J112" s="196"/>
      <c r="K112" s="196"/>
      <c r="L112" s="196"/>
      <c r="M112" s="196"/>
      <c r="N112" s="196"/>
      <c r="O112" s="196"/>
      <c r="P112" s="196"/>
      <c r="Q112" s="196"/>
      <c r="S112" s="94"/>
      <c r="T112" s="92"/>
      <c r="U112" s="94"/>
    </row>
    <row r="113" spans="1:21" x14ac:dyDescent="0.3">
      <c r="A113" s="177" t="s">
        <v>328</v>
      </c>
      <c r="B113" s="196" t="s">
        <v>215</v>
      </c>
      <c r="C113" s="196"/>
      <c r="D113" s="196"/>
      <c r="E113" s="162"/>
      <c r="F113" s="196"/>
      <c r="G113" s="79" t="s">
        <v>127</v>
      </c>
      <c r="H113" s="177"/>
      <c r="I113" s="196"/>
      <c r="J113" s="196"/>
      <c r="K113" s="79"/>
      <c r="L113" s="196"/>
      <c r="M113" s="196"/>
      <c r="N113" s="177"/>
      <c r="O113" s="177"/>
      <c r="P113" s="36"/>
      <c r="Q113" s="177"/>
      <c r="R113" s="61"/>
      <c r="S113" s="94"/>
      <c r="T113" s="92"/>
      <c r="U113" s="94"/>
    </row>
    <row r="114" spans="1:21" x14ac:dyDescent="0.3">
      <c r="A114" s="177" t="s">
        <v>329</v>
      </c>
      <c r="B114" s="196" t="s">
        <v>244</v>
      </c>
      <c r="C114" s="196"/>
      <c r="D114" s="196"/>
      <c r="E114" s="162"/>
      <c r="F114" s="79" t="s">
        <v>127</v>
      </c>
      <c r="G114" s="79"/>
      <c r="H114" s="177"/>
      <c r="I114" s="196"/>
      <c r="J114" s="196"/>
      <c r="K114" s="79"/>
      <c r="L114" s="196"/>
      <c r="M114" s="196"/>
      <c r="N114" s="177"/>
      <c r="O114" s="177"/>
      <c r="P114" s="36"/>
      <c r="Q114" s="177"/>
      <c r="R114" s="61"/>
      <c r="S114" s="94"/>
      <c r="T114" s="92"/>
      <c r="U114" s="94"/>
    </row>
    <row r="115" spans="1:21" x14ac:dyDescent="0.3">
      <c r="A115" s="177" t="s">
        <v>330</v>
      </c>
      <c r="B115" s="196" t="s">
        <v>241</v>
      </c>
      <c r="C115" s="196"/>
      <c r="D115" s="196"/>
      <c r="E115" s="162"/>
      <c r="F115" s="79" t="s">
        <v>127</v>
      </c>
      <c r="G115" s="79"/>
      <c r="H115" s="79"/>
      <c r="I115" s="177"/>
      <c r="J115" s="196"/>
      <c r="K115" s="196"/>
      <c r="L115" s="196"/>
      <c r="M115" s="196"/>
      <c r="N115" s="196"/>
      <c r="O115" s="196"/>
      <c r="P115" s="196"/>
      <c r="Q115" s="196"/>
      <c r="S115" s="94"/>
      <c r="T115" s="92"/>
      <c r="U115" s="94"/>
    </row>
    <row r="116" spans="1:21" x14ac:dyDescent="0.3">
      <c r="A116" s="177" t="s">
        <v>331</v>
      </c>
      <c r="B116" s="196" t="s">
        <v>262</v>
      </c>
      <c r="C116" s="196"/>
      <c r="D116" s="196"/>
      <c r="E116" s="39"/>
      <c r="F116" s="79" t="s">
        <v>127</v>
      </c>
      <c r="G116" s="177"/>
      <c r="H116" s="177"/>
      <c r="I116" s="177"/>
      <c r="J116" s="79"/>
      <c r="K116" s="79"/>
      <c r="L116" s="196"/>
      <c r="M116" s="196"/>
      <c r="N116" s="177"/>
      <c r="O116" s="177"/>
      <c r="P116" s="177"/>
      <c r="Q116" s="177"/>
      <c r="R116" s="61"/>
      <c r="S116" s="92"/>
      <c r="T116" s="94"/>
      <c r="U116" s="94"/>
    </row>
    <row r="117" spans="1:21" x14ac:dyDescent="0.3">
      <c r="A117" s="177" t="s">
        <v>332</v>
      </c>
      <c r="B117" s="196" t="s">
        <v>242</v>
      </c>
      <c r="C117" s="196"/>
      <c r="D117" s="196"/>
      <c r="E117" s="79" t="s">
        <v>127</v>
      </c>
      <c r="F117" s="79" t="s">
        <v>127</v>
      </c>
      <c r="G117" s="79"/>
      <c r="H117" s="177"/>
      <c r="I117" s="196"/>
      <c r="J117" s="196"/>
      <c r="K117" s="79"/>
      <c r="L117" s="196"/>
      <c r="M117" s="196"/>
      <c r="N117" s="177"/>
      <c r="O117" s="177"/>
      <c r="P117" s="36"/>
      <c r="Q117" s="177"/>
      <c r="R117" s="61"/>
      <c r="S117" s="94"/>
      <c r="T117" s="92"/>
      <c r="U117" s="94"/>
    </row>
    <row r="118" spans="1:21" x14ac:dyDescent="0.3">
      <c r="A118" s="177" t="s">
        <v>401</v>
      </c>
      <c r="B118" s="196" t="s">
        <v>258</v>
      </c>
      <c r="C118" s="196"/>
      <c r="D118" s="196"/>
      <c r="E118" s="79" t="s">
        <v>127</v>
      </c>
      <c r="F118" s="79" t="s">
        <v>127</v>
      </c>
      <c r="G118" s="79"/>
      <c r="H118" s="79"/>
      <c r="I118" s="177"/>
      <c r="J118" s="196"/>
      <c r="K118" s="196"/>
      <c r="L118" s="196"/>
      <c r="M118" s="196"/>
      <c r="N118" s="196"/>
      <c r="O118" s="196"/>
      <c r="P118" s="196"/>
      <c r="Q118" s="196"/>
      <c r="S118" s="94"/>
      <c r="T118" s="92"/>
      <c r="U118" s="94"/>
    </row>
    <row r="119" spans="1:21" x14ac:dyDescent="0.3">
      <c r="A119" s="177" t="s">
        <v>402</v>
      </c>
      <c r="B119" s="196" t="s">
        <v>273</v>
      </c>
      <c r="C119" s="196"/>
      <c r="D119" s="196"/>
      <c r="E119" s="79" t="s">
        <v>127</v>
      </c>
      <c r="F119" s="79"/>
      <c r="G119" s="177"/>
      <c r="H119" s="177"/>
      <c r="I119" s="177"/>
      <c r="J119" s="79"/>
      <c r="K119" s="79"/>
      <c r="L119" s="196"/>
      <c r="M119" s="196"/>
      <c r="N119" s="177"/>
      <c r="O119" s="177"/>
      <c r="P119" s="177"/>
      <c r="Q119" s="177"/>
      <c r="R119" s="61"/>
      <c r="S119" s="92"/>
      <c r="T119" s="94"/>
      <c r="U119" s="94"/>
    </row>
    <row r="120" spans="1:21" x14ac:dyDescent="0.3">
      <c r="A120" s="177" t="s">
        <v>403</v>
      </c>
      <c r="B120" s="196" t="s">
        <v>274</v>
      </c>
      <c r="C120" s="196"/>
      <c r="D120" s="196"/>
      <c r="E120" s="79" t="s">
        <v>127</v>
      </c>
      <c r="F120" s="79"/>
      <c r="G120" s="177"/>
      <c r="H120" s="177"/>
      <c r="I120" s="177"/>
      <c r="J120" s="79"/>
      <c r="K120" s="79"/>
      <c r="L120" s="196"/>
      <c r="M120" s="196"/>
      <c r="N120" s="177"/>
      <c r="O120" s="177"/>
      <c r="P120" s="177"/>
      <c r="Q120" s="177"/>
      <c r="R120" s="61"/>
      <c r="S120" s="92"/>
      <c r="T120" s="94"/>
      <c r="U120" s="94"/>
    </row>
    <row r="121" spans="1:21" x14ac:dyDescent="0.3">
      <c r="A121" s="177" t="s">
        <v>404</v>
      </c>
      <c r="B121" s="196" t="s">
        <v>318</v>
      </c>
      <c r="C121" s="196"/>
      <c r="D121" s="79" t="s">
        <v>127</v>
      </c>
      <c r="E121" s="79"/>
      <c r="F121" s="79"/>
      <c r="G121" s="79"/>
      <c r="H121" s="79"/>
      <c r="I121" s="177"/>
      <c r="J121" s="196"/>
      <c r="K121" s="196"/>
      <c r="L121" s="196"/>
      <c r="M121" s="196"/>
      <c r="N121" s="196"/>
      <c r="O121" s="196"/>
      <c r="P121" s="196"/>
      <c r="Q121" s="196"/>
      <c r="S121" s="94"/>
      <c r="T121" s="92"/>
      <c r="U121" s="94"/>
    </row>
    <row r="122" spans="1:21" x14ac:dyDescent="0.3">
      <c r="A122" s="177" t="s">
        <v>405</v>
      </c>
      <c r="B122" s="196" t="s">
        <v>319</v>
      </c>
      <c r="C122" s="196"/>
      <c r="D122" s="79" t="s">
        <v>127</v>
      </c>
      <c r="E122" s="79"/>
      <c r="F122" s="79"/>
      <c r="G122" s="79"/>
      <c r="H122" s="79"/>
      <c r="I122" s="177"/>
      <c r="J122" s="196"/>
      <c r="K122" s="196"/>
      <c r="L122" s="196"/>
      <c r="M122" s="196"/>
      <c r="N122" s="196"/>
      <c r="O122" s="196"/>
      <c r="P122" s="196"/>
      <c r="Q122" s="196"/>
      <c r="S122" s="94"/>
      <c r="T122" s="92"/>
      <c r="U122" s="94"/>
    </row>
    <row r="123" spans="1:21" x14ac:dyDescent="0.3">
      <c r="A123" s="177" t="s">
        <v>406</v>
      </c>
      <c r="B123" s="196" t="s">
        <v>301</v>
      </c>
      <c r="C123" s="196"/>
      <c r="D123" s="79" t="s">
        <v>127</v>
      </c>
      <c r="E123" s="79" t="s">
        <v>127</v>
      </c>
      <c r="F123" s="79"/>
      <c r="G123" s="177"/>
      <c r="H123" s="177"/>
      <c r="I123" s="177"/>
      <c r="J123" s="79"/>
      <c r="K123" s="79"/>
      <c r="L123" s="196"/>
      <c r="M123" s="196"/>
      <c r="N123" s="177"/>
      <c r="O123" s="177"/>
      <c r="P123" s="177"/>
      <c r="Q123" s="177"/>
      <c r="R123" s="61"/>
      <c r="S123" s="92"/>
      <c r="T123" s="94"/>
      <c r="U123" s="94"/>
    </row>
    <row r="124" spans="1:21" x14ac:dyDescent="0.3">
      <c r="A124" s="177" t="s">
        <v>407</v>
      </c>
      <c r="B124" s="44" t="s">
        <v>209</v>
      </c>
      <c r="C124" s="44"/>
      <c r="D124" s="79" t="s">
        <v>127</v>
      </c>
      <c r="E124" s="79" t="s">
        <v>127</v>
      </c>
      <c r="F124" s="79" t="s">
        <v>127</v>
      </c>
      <c r="G124" s="79" t="s">
        <v>127</v>
      </c>
      <c r="H124" s="79" t="s">
        <v>127</v>
      </c>
      <c r="I124" s="147"/>
      <c r="J124" s="146"/>
      <c r="K124" s="146"/>
      <c r="L124" s="146"/>
      <c r="M124" s="146"/>
      <c r="N124" s="147"/>
      <c r="O124" s="146"/>
      <c r="P124" s="147"/>
      <c r="Q124" s="147"/>
      <c r="R124" s="150"/>
      <c r="S124" s="94"/>
      <c r="T124" s="92"/>
      <c r="U124" s="94"/>
    </row>
    <row r="125" spans="1:21" x14ac:dyDescent="0.3">
      <c r="A125" s="177" t="s">
        <v>408</v>
      </c>
      <c r="B125" s="196" t="s">
        <v>321</v>
      </c>
      <c r="C125" s="196"/>
      <c r="D125" s="79" t="s">
        <v>127</v>
      </c>
      <c r="E125" s="79"/>
      <c r="F125" s="79"/>
      <c r="G125" s="79"/>
      <c r="H125" s="79"/>
      <c r="I125" s="177"/>
      <c r="J125" s="196"/>
      <c r="K125" s="196"/>
      <c r="L125" s="196"/>
      <c r="M125" s="196"/>
      <c r="N125" s="196"/>
      <c r="O125" s="196"/>
      <c r="P125" s="196"/>
      <c r="Q125" s="196"/>
      <c r="S125" s="94"/>
      <c r="T125" s="92"/>
      <c r="U125" s="94"/>
    </row>
    <row r="126" spans="1:21" x14ac:dyDescent="0.3">
      <c r="A126" s="177" t="s">
        <v>409</v>
      </c>
      <c r="B126" s="196" t="s">
        <v>322</v>
      </c>
      <c r="C126" s="196"/>
      <c r="D126" s="79" t="s">
        <v>127</v>
      </c>
      <c r="E126" s="79"/>
      <c r="F126" s="79"/>
      <c r="G126" s="79"/>
      <c r="H126" s="79"/>
      <c r="I126" s="177"/>
      <c r="J126" s="196"/>
      <c r="K126" s="196"/>
      <c r="L126" s="196"/>
      <c r="M126" s="196"/>
      <c r="N126" s="196"/>
      <c r="O126" s="196"/>
      <c r="P126" s="196"/>
      <c r="Q126" s="196"/>
      <c r="S126" s="94"/>
      <c r="T126" s="92"/>
      <c r="U126" s="94"/>
    </row>
    <row r="127" spans="1:21" x14ac:dyDescent="0.3">
      <c r="E127" s="40"/>
    </row>
  </sheetData>
  <mergeCells count="3">
    <mergeCell ref="U4:U5"/>
    <mergeCell ref="AO4:AO5"/>
    <mergeCell ref="X9:AL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N21" sqref="N21"/>
    </sheetView>
  </sheetViews>
  <sheetFormatPr defaultColWidth="9.109375" defaultRowHeight="15.6" x14ac:dyDescent="0.3"/>
  <cols>
    <col min="1" max="1" width="6.109375" style="64" customWidth="1"/>
    <col min="2" max="2" width="13.6640625" style="73" customWidth="1"/>
    <col min="3" max="3" width="2" style="73" customWidth="1"/>
    <col min="4" max="4" width="17.33203125" style="64" customWidth="1"/>
    <col min="5" max="5" width="19.33203125" style="64" bestFit="1" customWidth="1"/>
    <col min="6" max="6" width="18.5546875" style="64" bestFit="1" customWidth="1"/>
    <col min="7" max="7" width="5.5546875" style="64" customWidth="1"/>
    <col min="8" max="8" width="3.6640625" style="64" bestFit="1" customWidth="1"/>
    <col min="9" max="9" width="15" style="64" customWidth="1"/>
    <col min="10" max="12" width="6.88671875" style="64" customWidth="1"/>
    <col min="13" max="13" width="5.109375" style="64" customWidth="1"/>
    <col min="14" max="14" width="7" style="73" customWidth="1"/>
    <col min="15" max="15" width="21.5546875" style="64" customWidth="1"/>
    <col min="16" max="16" width="11.5546875" style="65" bestFit="1" customWidth="1"/>
    <col min="17" max="16384" width="9.109375" style="64"/>
  </cols>
  <sheetData>
    <row r="1" spans="1:16" x14ac:dyDescent="0.3">
      <c r="B1" s="72" t="s">
        <v>144</v>
      </c>
      <c r="C1" s="72"/>
    </row>
    <row r="2" spans="1:16" x14ac:dyDescent="0.3">
      <c r="I2" s="72" t="s">
        <v>145</v>
      </c>
      <c r="J2" s="65"/>
      <c r="N2" s="72" t="s">
        <v>190</v>
      </c>
    </row>
    <row r="3" spans="1:16" x14ac:dyDescent="0.3">
      <c r="I3" s="74"/>
      <c r="J3" s="65"/>
    </row>
    <row r="4" spans="1:16" x14ac:dyDescent="0.3">
      <c r="J4" s="346" t="s">
        <v>146</v>
      </c>
      <c r="K4" s="346"/>
      <c r="L4" s="346"/>
    </row>
    <row r="5" spans="1:16" s="65" customFormat="1" x14ac:dyDescent="0.3">
      <c r="B5" s="73"/>
      <c r="C5" s="73"/>
      <c r="D5" s="75" t="s">
        <v>11</v>
      </c>
      <c r="E5" s="75" t="s">
        <v>12</v>
      </c>
      <c r="F5" s="75" t="s">
        <v>13</v>
      </c>
      <c r="J5" s="75" t="s">
        <v>11</v>
      </c>
      <c r="K5" s="75" t="s">
        <v>12</v>
      </c>
      <c r="L5" s="75" t="s">
        <v>13</v>
      </c>
      <c r="N5" s="75" t="s">
        <v>192</v>
      </c>
      <c r="O5" s="75" t="s">
        <v>0</v>
      </c>
      <c r="P5" s="75" t="s">
        <v>191</v>
      </c>
    </row>
    <row r="6" spans="1:16" x14ac:dyDescent="0.3">
      <c r="A6" s="174" t="s">
        <v>11</v>
      </c>
      <c r="B6" s="76">
        <v>2010</v>
      </c>
      <c r="C6" s="77"/>
      <c r="D6" s="70" t="s">
        <v>31</v>
      </c>
      <c r="E6" s="70" t="s">
        <v>33</v>
      </c>
      <c r="F6" s="70" t="s">
        <v>37</v>
      </c>
      <c r="H6" s="174" t="s">
        <v>11</v>
      </c>
      <c r="I6" s="69" t="s">
        <v>147</v>
      </c>
      <c r="J6" s="174">
        <v>5</v>
      </c>
      <c r="K6" s="174">
        <v>2</v>
      </c>
      <c r="L6" s="174">
        <v>3</v>
      </c>
    </row>
    <row r="7" spans="1:16" x14ac:dyDescent="0.3">
      <c r="A7" s="174" t="s">
        <v>12</v>
      </c>
      <c r="B7" s="76">
        <v>2011</v>
      </c>
      <c r="C7" s="77"/>
      <c r="D7" s="70" t="s">
        <v>37</v>
      </c>
      <c r="E7" s="70" t="s">
        <v>33</v>
      </c>
      <c r="F7" s="70" t="s">
        <v>38</v>
      </c>
      <c r="H7" s="174" t="s">
        <v>12</v>
      </c>
      <c r="I7" s="69" t="s">
        <v>151</v>
      </c>
      <c r="J7" s="174">
        <v>3</v>
      </c>
      <c r="K7" s="174">
        <v>1</v>
      </c>
      <c r="L7" s="174">
        <v>1</v>
      </c>
      <c r="N7" s="115">
        <v>2012</v>
      </c>
      <c r="O7" s="70" t="s">
        <v>105</v>
      </c>
      <c r="P7" s="174">
        <v>39</v>
      </c>
    </row>
    <row r="8" spans="1:16" x14ac:dyDescent="0.3">
      <c r="A8" s="174" t="s">
        <v>13</v>
      </c>
      <c r="B8" s="76" t="s">
        <v>149</v>
      </c>
      <c r="C8" s="77"/>
      <c r="D8" s="70" t="s">
        <v>72</v>
      </c>
      <c r="E8" s="70" t="s">
        <v>84</v>
      </c>
      <c r="F8" s="70" t="s">
        <v>150</v>
      </c>
      <c r="H8" s="174" t="s">
        <v>13</v>
      </c>
      <c r="I8" s="69" t="s">
        <v>196</v>
      </c>
      <c r="J8" s="174">
        <v>3</v>
      </c>
      <c r="K8" s="174">
        <v>1</v>
      </c>
      <c r="L8" s="174"/>
      <c r="N8" s="115">
        <v>2013</v>
      </c>
      <c r="O8" s="70" t="s">
        <v>116</v>
      </c>
      <c r="P8" s="174">
        <v>72</v>
      </c>
    </row>
    <row r="9" spans="1:16" x14ac:dyDescent="0.3">
      <c r="A9" s="174" t="s">
        <v>14</v>
      </c>
      <c r="B9" s="76" t="s">
        <v>152</v>
      </c>
      <c r="C9" s="77"/>
      <c r="D9" s="70" t="s">
        <v>102</v>
      </c>
      <c r="E9" s="70" t="s">
        <v>84</v>
      </c>
      <c r="F9" s="70" t="s">
        <v>37</v>
      </c>
      <c r="H9" s="174" t="s">
        <v>14</v>
      </c>
      <c r="I9" s="69" t="s">
        <v>148</v>
      </c>
      <c r="J9" s="174">
        <v>1</v>
      </c>
      <c r="K9" s="174">
        <v>3</v>
      </c>
      <c r="L9" s="174">
        <v>1</v>
      </c>
      <c r="N9" s="115">
        <v>2013</v>
      </c>
      <c r="O9" s="70" t="s">
        <v>81</v>
      </c>
      <c r="P9" s="174">
        <v>62</v>
      </c>
    </row>
    <row r="10" spans="1:16" x14ac:dyDescent="0.3">
      <c r="A10" s="174" t="s">
        <v>15</v>
      </c>
      <c r="B10" s="76" t="s">
        <v>154</v>
      </c>
      <c r="C10" s="77"/>
      <c r="D10" s="70" t="s">
        <v>33</v>
      </c>
      <c r="E10" s="70" t="s">
        <v>37</v>
      </c>
      <c r="F10" s="70" t="s">
        <v>116</v>
      </c>
      <c r="H10" s="174" t="s">
        <v>15</v>
      </c>
      <c r="I10" s="69" t="s">
        <v>161</v>
      </c>
      <c r="J10" s="174">
        <v>1</v>
      </c>
      <c r="K10" s="174">
        <v>3</v>
      </c>
      <c r="L10" s="174"/>
      <c r="N10" s="126">
        <v>2014</v>
      </c>
      <c r="O10" s="127" t="s">
        <v>128</v>
      </c>
      <c r="P10" s="128">
        <v>213</v>
      </c>
    </row>
    <row r="11" spans="1:16" x14ac:dyDescent="0.3">
      <c r="A11" s="174" t="s">
        <v>16</v>
      </c>
      <c r="B11" s="76" t="s">
        <v>156</v>
      </c>
      <c r="C11" s="77"/>
      <c r="D11" s="70" t="s">
        <v>37</v>
      </c>
      <c r="E11" s="70" t="s">
        <v>33</v>
      </c>
      <c r="F11" s="70" t="s">
        <v>38</v>
      </c>
      <c r="H11" s="174" t="s">
        <v>16</v>
      </c>
      <c r="I11" s="69" t="s">
        <v>218</v>
      </c>
      <c r="J11" s="174">
        <v>1</v>
      </c>
      <c r="K11" s="174">
        <v>1</v>
      </c>
      <c r="L11" s="174">
        <v>2</v>
      </c>
      <c r="N11" s="115">
        <v>2014</v>
      </c>
      <c r="O11" s="70" t="s">
        <v>131</v>
      </c>
      <c r="P11" s="174">
        <v>132</v>
      </c>
    </row>
    <row r="12" spans="1:16" x14ac:dyDescent="0.3">
      <c r="A12" s="174" t="s">
        <v>17</v>
      </c>
      <c r="B12" s="76" t="s">
        <v>158</v>
      </c>
      <c r="C12" s="77"/>
      <c r="D12" s="70" t="s">
        <v>116</v>
      </c>
      <c r="E12" s="70" t="s">
        <v>104</v>
      </c>
      <c r="F12" s="70" t="s">
        <v>38</v>
      </c>
      <c r="H12" s="174" t="s">
        <v>17</v>
      </c>
      <c r="I12" s="69" t="s">
        <v>153</v>
      </c>
      <c r="J12" s="174">
        <v>1</v>
      </c>
      <c r="K12" s="174"/>
      <c r="L12" s="174"/>
      <c r="N12" s="115">
        <v>2015</v>
      </c>
      <c r="O12" s="70" t="s">
        <v>136</v>
      </c>
      <c r="P12" s="174">
        <v>128</v>
      </c>
    </row>
    <row r="13" spans="1:16" x14ac:dyDescent="0.3">
      <c r="A13" s="174" t="s">
        <v>18</v>
      </c>
      <c r="B13" s="76" t="s">
        <v>160</v>
      </c>
      <c r="C13" s="77"/>
      <c r="D13" s="70" t="s">
        <v>37</v>
      </c>
      <c r="E13" s="70" t="s">
        <v>104</v>
      </c>
      <c r="F13" s="70" t="s">
        <v>38</v>
      </c>
      <c r="H13" s="174" t="s">
        <v>18</v>
      </c>
      <c r="I13" s="69" t="s">
        <v>155</v>
      </c>
      <c r="J13" s="174">
        <v>1</v>
      </c>
      <c r="K13" s="174"/>
      <c r="L13" s="174"/>
      <c r="N13" s="115">
        <v>2015</v>
      </c>
      <c r="O13" s="70" t="s">
        <v>116</v>
      </c>
      <c r="P13" s="174">
        <v>120</v>
      </c>
    </row>
    <row r="14" spans="1:16" x14ac:dyDescent="0.3">
      <c r="A14" s="174" t="s">
        <v>19</v>
      </c>
      <c r="B14" s="76" t="s">
        <v>162</v>
      </c>
      <c r="C14" s="77"/>
      <c r="D14" s="70" t="s">
        <v>37</v>
      </c>
      <c r="E14" s="70" t="s">
        <v>38</v>
      </c>
      <c r="F14" s="70" t="s">
        <v>133</v>
      </c>
      <c r="H14" s="174" t="s">
        <v>19</v>
      </c>
      <c r="I14" s="69" t="s">
        <v>157</v>
      </c>
      <c r="J14" s="174">
        <v>1</v>
      </c>
      <c r="K14" s="174"/>
      <c r="L14" s="174"/>
      <c r="N14" s="115">
        <v>2016</v>
      </c>
      <c r="O14" s="70" t="s">
        <v>187</v>
      </c>
      <c r="P14" s="174">
        <v>117</v>
      </c>
    </row>
    <row r="15" spans="1:16" x14ac:dyDescent="0.3">
      <c r="A15" s="174" t="s">
        <v>20</v>
      </c>
      <c r="B15" s="76" t="s">
        <v>164</v>
      </c>
      <c r="C15" s="77"/>
      <c r="D15" s="115" t="s">
        <v>116</v>
      </c>
      <c r="E15" s="115" t="s">
        <v>104</v>
      </c>
      <c r="F15" s="115" t="s">
        <v>37</v>
      </c>
      <c r="H15" s="174" t="s">
        <v>20</v>
      </c>
      <c r="I15" s="69" t="s">
        <v>159</v>
      </c>
      <c r="J15" s="174"/>
      <c r="K15" s="174">
        <v>3</v>
      </c>
      <c r="L15" s="174"/>
      <c r="N15" s="129">
        <v>2016</v>
      </c>
      <c r="O15" s="129" t="s">
        <v>131</v>
      </c>
      <c r="P15" s="130">
        <v>189</v>
      </c>
    </row>
    <row r="16" spans="1:16" x14ac:dyDescent="0.3">
      <c r="A16" s="174" t="s">
        <v>21</v>
      </c>
      <c r="B16" s="76" t="s">
        <v>186</v>
      </c>
      <c r="C16" s="77"/>
      <c r="D16" s="115" t="s">
        <v>104</v>
      </c>
      <c r="E16" s="115" t="s">
        <v>84</v>
      </c>
      <c r="F16" s="115" t="s">
        <v>187</v>
      </c>
      <c r="H16" s="174" t="s">
        <v>21</v>
      </c>
      <c r="I16" s="69" t="s">
        <v>163</v>
      </c>
      <c r="J16" s="174"/>
      <c r="K16" s="174">
        <v>1</v>
      </c>
      <c r="L16" s="174">
        <v>4</v>
      </c>
      <c r="N16" s="115">
        <v>2017</v>
      </c>
      <c r="O16" s="115" t="s">
        <v>199</v>
      </c>
      <c r="P16" s="174">
        <v>81</v>
      </c>
    </row>
    <row r="17" spans="1:16" x14ac:dyDescent="0.3">
      <c r="A17" s="174" t="s">
        <v>22</v>
      </c>
      <c r="B17" s="76" t="s">
        <v>193</v>
      </c>
      <c r="C17" s="77"/>
      <c r="D17" s="115" t="s">
        <v>131</v>
      </c>
      <c r="E17" s="115" t="s">
        <v>185</v>
      </c>
      <c r="F17" s="115" t="s">
        <v>187</v>
      </c>
      <c r="H17" s="174" t="s">
        <v>22</v>
      </c>
      <c r="I17" s="69" t="s">
        <v>195</v>
      </c>
      <c r="J17" s="174"/>
      <c r="K17" s="174">
        <v>1</v>
      </c>
      <c r="L17" s="174"/>
      <c r="N17" s="115">
        <v>2017</v>
      </c>
      <c r="O17" s="115" t="s">
        <v>131</v>
      </c>
      <c r="P17" s="174">
        <v>131</v>
      </c>
    </row>
    <row r="18" spans="1:16" x14ac:dyDescent="0.3">
      <c r="A18" s="174" t="s">
        <v>23</v>
      </c>
      <c r="B18" s="76" t="s">
        <v>197</v>
      </c>
      <c r="C18" s="77"/>
      <c r="D18" s="115" t="s">
        <v>37</v>
      </c>
      <c r="E18" s="115" t="s">
        <v>131</v>
      </c>
      <c r="F18" s="115" t="s">
        <v>198</v>
      </c>
      <c r="H18" s="174" t="s">
        <v>23</v>
      </c>
      <c r="I18" s="69" t="s">
        <v>333</v>
      </c>
      <c r="J18" s="174"/>
      <c r="K18" s="174">
        <v>1</v>
      </c>
      <c r="L18" s="174"/>
      <c r="N18" s="115">
        <v>2018</v>
      </c>
      <c r="O18" s="115" t="s">
        <v>234</v>
      </c>
      <c r="P18" s="174">
        <v>78</v>
      </c>
    </row>
    <row r="19" spans="1:16" x14ac:dyDescent="0.3">
      <c r="A19" s="174" t="s">
        <v>24</v>
      </c>
      <c r="B19" s="76" t="s">
        <v>212</v>
      </c>
      <c r="C19" s="77"/>
      <c r="D19" s="115" t="s">
        <v>131</v>
      </c>
      <c r="E19" s="115" t="s">
        <v>116</v>
      </c>
      <c r="F19" s="115" t="s">
        <v>135</v>
      </c>
      <c r="H19" s="174" t="s">
        <v>24</v>
      </c>
      <c r="I19" s="69" t="s">
        <v>189</v>
      </c>
      <c r="J19" s="174"/>
      <c r="K19" s="174"/>
      <c r="L19" s="174">
        <v>2</v>
      </c>
      <c r="N19" s="125">
        <v>2018</v>
      </c>
      <c r="O19" s="125" t="s">
        <v>234</v>
      </c>
      <c r="P19" s="124">
        <v>162</v>
      </c>
    </row>
    <row r="20" spans="1:16" x14ac:dyDescent="0.3">
      <c r="A20" s="174" t="s">
        <v>25</v>
      </c>
      <c r="B20" s="76" t="s">
        <v>231</v>
      </c>
      <c r="C20" s="77"/>
      <c r="D20" s="115" t="s">
        <v>116</v>
      </c>
      <c r="E20" s="115" t="s">
        <v>37</v>
      </c>
      <c r="F20" s="115" t="s">
        <v>135</v>
      </c>
      <c r="H20" s="174" t="s">
        <v>25</v>
      </c>
      <c r="I20" s="69" t="s">
        <v>165</v>
      </c>
      <c r="J20" s="174"/>
      <c r="K20" s="174"/>
      <c r="L20" s="174">
        <v>1</v>
      </c>
      <c r="N20" s="115">
        <v>2019</v>
      </c>
      <c r="O20" s="115" t="s">
        <v>234</v>
      </c>
      <c r="P20" s="174">
        <v>129</v>
      </c>
    </row>
    <row r="21" spans="1:16" x14ac:dyDescent="0.3">
      <c r="A21" s="174" t="s">
        <v>26</v>
      </c>
      <c r="B21" s="76" t="s">
        <v>264</v>
      </c>
      <c r="C21" s="77"/>
      <c r="D21" s="115" t="s">
        <v>131</v>
      </c>
      <c r="E21" s="115" t="s">
        <v>135</v>
      </c>
      <c r="F21" s="115" t="s">
        <v>33</v>
      </c>
      <c r="H21" s="174" t="s">
        <v>26</v>
      </c>
      <c r="I21" s="69" t="s">
        <v>166</v>
      </c>
      <c r="J21" s="174"/>
      <c r="K21" s="174"/>
      <c r="L21" s="174">
        <v>1</v>
      </c>
      <c r="N21" s="115">
        <v>2019</v>
      </c>
      <c r="O21" s="70"/>
      <c r="P21" s="174" t="s">
        <v>265</v>
      </c>
    </row>
    <row r="22" spans="1:16" x14ac:dyDescent="0.3">
      <c r="A22" s="174" t="s">
        <v>27</v>
      </c>
      <c r="B22" s="76" t="s">
        <v>306</v>
      </c>
      <c r="C22" s="77"/>
      <c r="D22" s="115" t="s">
        <v>135</v>
      </c>
      <c r="E22" s="115" t="s">
        <v>334</v>
      </c>
      <c r="F22" s="115" t="s">
        <v>234</v>
      </c>
      <c r="H22" s="174" t="s">
        <v>27</v>
      </c>
      <c r="I22" s="69" t="s">
        <v>211</v>
      </c>
      <c r="J22" s="174"/>
      <c r="K22" s="174"/>
      <c r="L22" s="174">
        <v>1</v>
      </c>
    </row>
    <row r="23" spans="1:16" x14ac:dyDescent="0.3">
      <c r="A23" s="174" t="s">
        <v>28</v>
      </c>
      <c r="B23" s="76" t="s">
        <v>335</v>
      </c>
      <c r="C23" s="77"/>
      <c r="D23" s="174" t="s">
        <v>265</v>
      </c>
      <c r="E23" s="174" t="s">
        <v>265</v>
      </c>
      <c r="F23" s="174" t="s">
        <v>265</v>
      </c>
      <c r="H23" s="174" t="s">
        <v>28</v>
      </c>
      <c r="I23" s="69" t="s">
        <v>336</v>
      </c>
      <c r="J23" s="174"/>
      <c r="K23" s="174"/>
      <c r="L23" s="174">
        <v>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Pořadí</vt:lpstr>
      <vt:lpstr>Start listina</vt:lpstr>
      <vt:lpstr>Tabulka</vt:lpstr>
      <vt:lpstr>Losování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2018-09-21T12:00:42Z</cp:lastPrinted>
  <dcterms:created xsi:type="dcterms:W3CDTF">2010-12-08T20:18:01Z</dcterms:created>
  <dcterms:modified xsi:type="dcterms:W3CDTF">2019-10-29T19:19:00Z</dcterms:modified>
</cp:coreProperties>
</file>