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Tabulka" sheetId="3" r:id="rId3"/>
    <sheet name="Losování" sheetId="4" r:id="rId4"/>
    <sheet name="Ceny" sheetId="5" r:id="rId5"/>
    <sheet name="ELO" sheetId="6" r:id="rId6"/>
  </sheets>
  <definedNames/>
  <calcPr fullCalcOnLoad="1"/>
</workbook>
</file>

<file path=xl/sharedStrings.xml><?xml version="1.0" encoding="utf-8"?>
<sst xmlns="http://schemas.openxmlformats.org/spreadsheetml/2006/main" count="856" uniqueCount="196">
  <si>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</si>
  <si>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</si>
  <si>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</si>
  <si>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</si>
  <si>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</si>
  <si>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</si>
  <si>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</si>
  <si>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</si>
  <si>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KUBALA</t>
  </si>
  <si>
    <t>Karel</t>
  </si>
  <si>
    <t>PECHA</t>
  </si>
  <si>
    <t>Vladan</t>
  </si>
  <si>
    <t>x</t>
  </si>
  <si>
    <t>Michal</t>
  </si>
  <si>
    <t>Martin</t>
  </si>
  <si>
    <t>ČECH</t>
  </si>
  <si>
    <t>Jan</t>
  </si>
  <si>
    <t>LAVRIŠIN</t>
  </si>
  <si>
    <t>TAUŠ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</si>
  <si>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</si>
  <si>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</si>
  <si>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</si>
  <si>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</si>
  <si>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</si>
  <si>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</si>
  <si>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</si>
  <si>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</si>
  <si>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</si>
  <si>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</si>
  <si>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13.9.</t>
  </si>
  <si>
    <t>20.9.</t>
  </si>
  <si>
    <t>4.10.</t>
  </si>
  <si>
    <t>11.10.</t>
  </si>
  <si>
    <t>18.10.</t>
  </si>
  <si>
    <t>25.10.</t>
  </si>
  <si>
    <t>1.11.</t>
  </si>
  <si>
    <t>8.11.</t>
  </si>
  <si>
    <t>15.11.</t>
  </si>
  <si>
    <t>29.11.</t>
  </si>
  <si>
    <t>6.12.</t>
  </si>
  <si>
    <t>13.12.</t>
  </si>
  <si>
    <t>Nas.</t>
  </si>
  <si>
    <t>Průměr prvních 10 ratingovaných hráčů</t>
  </si>
  <si>
    <t>27.9.</t>
  </si>
  <si>
    <t>MACÍČEK</t>
  </si>
  <si>
    <t>Jakub</t>
  </si>
  <si>
    <t>VYSOGLAD</t>
  </si>
  <si>
    <t>Petr</t>
  </si>
  <si>
    <t>HOLEČEK</t>
  </si>
  <si>
    <t>Vladimír</t>
  </si>
  <si>
    <t>REMEŠ</t>
  </si>
  <si>
    <t>Radek</t>
  </si>
  <si>
    <t>LEPÍK</t>
  </si>
  <si>
    <t>Jaroslav</t>
  </si>
  <si>
    <t>Zdeněk</t>
  </si>
  <si>
    <t>ZÁPALKA</t>
  </si>
  <si>
    <t>MILAT</t>
  </si>
  <si>
    <t>Patrik</t>
  </si>
  <si>
    <t>3.VT</t>
  </si>
  <si>
    <t>KŘENEK</t>
  </si>
  <si>
    <t>KOVAL</t>
  </si>
  <si>
    <t>KLIM</t>
  </si>
  <si>
    <t>KLUS</t>
  </si>
  <si>
    <t>Milan</t>
  </si>
  <si>
    <t>Počet odehraných partií</t>
  </si>
  <si>
    <t>Partií v turnaji celkem</t>
  </si>
  <si>
    <t>RECHTENBERG</t>
  </si>
  <si>
    <t>VANÍČEK</t>
  </si>
  <si>
    <t>ZEMKOVÁ</t>
  </si>
  <si>
    <t>Klára</t>
  </si>
  <si>
    <t>BEBEK</t>
  </si>
  <si>
    <t>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</si>
  <si>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</si>
  <si>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</si>
  <si>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</si>
  <si>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</si>
  <si>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</si>
  <si>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</si>
  <si>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</si>
  <si>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</si>
  <si>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</si>
  <si>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</si>
  <si>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</si>
  <si>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</si>
  <si>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</si>
  <si>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</si>
  <si>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</si>
  <si>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</si>
  <si>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</si>
  <si>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</si>
  <si>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</si>
  <si>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</si>
  <si>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</si>
  <si>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</si>
  <si>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</si>
  <si>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</si>
  <si>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</si>
  <si>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</si>
  <si>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</si>
  <si>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</si>
  <si>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</si>
  <si>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</si>
  <si>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</si>
  <si>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</si>
  <si>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</si>
  <si>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</si>
  <si>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</si>
  <si>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</si>
  <si>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</si>
  <si>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</si>
  <si>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</si>
  <si>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</si>
  <si>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</si>
  <si>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</si>
  <si>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</si>
  <si>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Holeček</t>
  </si>
  <si>
    <t>Remeš</t>
  </si>
  <si>
    <t>1 - 0</t>
  </si>
  <si>
    <t xml:space="preserve">Kubala </t>
  </si>
  <si>
    <t>Milat</t>
  </si>
  <si>
    <t>Lavrišin</t>
  </si>
  <si>
    <t>Čech</t>
  </si>
  <si>
    <t>0 - 1</t>
  </si>
  <si>
    <t>1/2</t>
  </si>
  <si>
    <t>Křenek</t>
  </si>
  <si>
    <t>2. kolo</t>
  </si>
  <si>
    <t>Vysoglad</t>
  </si>
  <si>
    <t>Rechtenberg</t>
  </si>
  <si>
    <t>Klus</t>
  </si>
  <si>
    <t>Lepík</t>
  </si>
  <si>
    <t>Vaníček</t>
  </si>
  <si>
    <t>Klim</t>
  </si>
  <si>
    <t>Koval</t>
  </si>
  <si>
    <t>Kubala</t>
  </si>
  <si>
    <t>Zápalka</t>
  </si>
  <si>
    <t>Zemková</t>
  </si>
  <si>
    <t>Bebek</t>
  </si>
  <si>
    <t>Pecha</t>
  </si>
  <si>
    <t>Havelka</t>
  </si>
  <si>
    <t>Kaňák</t>
  </si>
  <si>
    <t>KAŇÁK</t>
  </si>
  <si>
    <t>HAVELKA</t>
  </si>
  <si>
    <t>Ondřej</t>
  </si>
  <si>
    <t>K</t>
  </si>
  <si>
    <t>1-0</t>
  </si>
  <si>
    <t>Macíček</t>
  </si>
  <si>
    <t>21.</t>
  </si>
  <si>
    <t>22.</t>
  </si>
  <si>
    <t>Havelka Ondřej</t>
  </si>
  <si>
    <t>Kaňák Vladimír</t>
  </si>
  <si>
    <t>KAŇÁKOVÁ</t>
  </si>
  <si>
    <t>Natálie</t>
  </si>
  <si>
    <t>Kaňáková Natálie</t>
  </si>
  <si>
    <t>23.</t>
  </si>
  <si>
    <t>5. kolo</t>
  </si>
  <si>
    <t>Kaňáková</t>
  </si>
  <si>
    <t>Rechtengerg</t>
  </si>
  <si>
    <t>Modře jsou označeny dohrávky partií</t>
  </si>
  <si>
    <t>Dohrávky</t>
  </si>
  <si>
    <t>Rozdělení cenového fondu</t>
  </si>
  <si>
    <t>Vybráno startovné od 21 hráčů</t>
  </si>
  <si>
    <t>2100,- Kč</t>
  </si>
  <si>
    <t>Poplatky na zápočet ČS LOK</t>
  </si>
  <si>
    <t>420,- Kč</t>
  </si>
  <si>
    <t>Ceny za absolutní pořadí</t>
  </si>
  <si>
    <t>Cenový fond</t>
  </si>
  <si>
    <t>Pro hráče s 1 bodem bonifikace</t>
  </si>
  <si>
    <t>Ceny celkem</t>
  </si>
  <si>
    <t>Pro hráče bez bodové bonifikace</t>
  </si>
  <si>
    <t>1000,- Kč</t>
  </si>
  <si>
    <t>2680,- Kč</t>
  </si>
  <si>
    <t>Poznámka: hráč může dostat jen jednu cenu</t>
  </si>
  <si>
    <t>Dotace cenového fondu z BŠŠ</t>
  </si>
  <si>
    <t>2011 podzimní část</t>
  </si>
  <si>
    <t xml:space="preserve">0 - 1 </t>
  </si>
  <si>
    <t>celkem partií</t>
  </si>
  <si>
    <r>
      <rPr>
        <i/>
        <sz val="11"/>
        <color indexed="30"/>
        <rFont val="Calibri"/>
        <family val="2"/>
      </rPr>
      <t>(Dobratice)</t>
    </r>
    <r>
      <rPr>
        <sz val="11"/>
        <color theme="1"/>
        <rFont val="Calibri"/>
        <family val="2"/>
      </rPr>
      <t xml:space="preserve">   1721</t>
    </r>
  </si>
  <si>
    <r>
      <rPr>
        <i/>
        <sz val="11"/>
        <color indexed="30"/>
        <rFont val="Calibri"/>
        <family val="2"/>
      </rPr>
      <t xml:space="preserve">(Brušperk)    </t>
    </r>
    <r>
      <rPr>
        <sz val="11"/>
        <color theme="1"/>
        <rFont val="Calibri"/>
        <family val="2"/>
      </rPr>
      <t>1657</t>
    </r>
  </si>
  <si>
    <r>
      <rPr>
        <i/>
        <sz val="11"/>
        <color indexed="30"/>
        <rFont val="Calibri"/>
        <family val="2"/>
      </rPr>
      <t xml:space="preserve">(Skalice)     </t>
    </r>
    <r>
      <rPr>
        <sz val="11"/>
        <color theme="1"/>
        <rFont val="Calibri"/>
        <family val="2"/>
      </rPr>
      <t>1999</t>
    </r>
  </si>
  <si>
    <r>
      <rPr>
        <i/>
        <sz val="11"/>
        <color indexed="30"/>
        <rFont val="Calibri"/>
        <family val="2"/>
      </rPr>
      <t xml:space="preserve">(Dobrá)     </t>
    </r>
    <r>
      <rPr>
        <sz val="11"/>
        <color theme="1"/>
        <rFont val="Calibri"/>
        <family val="2"/>
      </rPr>
      <t>1401</t>
    </r>
  </si>
  <si>
    <r>
      <rPr>
        <i/>
        <sz val="10"/>
        <color indexed="30"/>
        <rFont val="Calibri"/>
        <family val="2"/>
      </rPr>
      <t xml:space="preserve">(Skalice)     </t>
    </r>
    <r>
      <rPr>
        <sz val="10"/>
        <color indexed="8"/>
        <rFont val="Calibri"/>
        <family val="2"/>
      </rPr>
      <t>1999</t>
    </r>
  </si>
  <si>
    <r>
      <rPr>
        <i/>
        <sz val="10"/>
        <color indexed="30"/>
        <rFont val="Calibri"/>
        <family val="2"/>
      </rPr>
      <t>(Dobratice)</t>
    </r>
    <r>
      <rPr>
        <sz val="10"/>
        <color indexed="8"/>
        <rFont val="Calibri"/>
        <family val="2"/>
      </rPr>
      <t xml:space="preserve">   1721</t>
    </r>
  </si>
  <si>
    <r>
      <rPr>
        <i/>
        <sz val="10"/>
        <color indexed="30"/>
        <rFont val="Calibri"/>
        <family val="2"/>
      </rPr>
      <t xml:space="preserve">(Brušperk)    </t>
    </r>
    <r>
      <rPr>
        <sz val="10"/>
        <color indexed="8"/>
        <rFont val="Calibri"/>
        <family val="2"/>
      </rPr>
      <t>1657</t>
    </r>
  </si>
  <si>
    <r>
      <rPr>
        <i/>
        <sz val="10"/>
        <color indexed="30"/>
        <rFont val="Calibri"/>
        <family val="2"/>
      </rPr>
      <t xml:space="preserve">(Dobrá)     </t>
    </r>
    <r>
      <rPr>
        <sz val="10"/>
        <color indexed="8"/>
        <rFont val="Calibri"/>
        <family val="2"/>
      </rPr>
      <t>1401</t>
    </r>
  </si>
  <si>
    <t>SUMA</t>
  </si>
  <si>
    <t>Poč.</t>
  </si>
  <si>
    <t>Prům.</t>
  </si>
  <si>
    <t>part</t>
  </si>
  <si>
    <t>koe</t>
  </si>
  <si>
    <t>body</t>
  </si>
  <si>
    <t>prům</t>
  </si>
  <si>
    <t>stř</t>
  </si>
  <si>
    <t>BH</t>
  </si>
  <si>
    <t>prům.stř.</t>
  </si>
  <si>
    <t>Pořadí</t>
  </si>
  <si>
    <t>KONEČNÁ   TABULKA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</si>
</sst>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30"/>
      <name val="Calibri"/>
      <family val="2"/>
    </font>
    <font>
      <sz val="10"/>
      <color indexed="8"/>
      <name val="Calibri"/>
      <family val="2"/>
    </font>
    <font>
      <i/>
      <sz val="1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70C0"/>
      <name val="Calibri"/>
      <family val="2"/>
    </font>
    <font>
      <sz val="12"/>
      <color theme="1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i/>
      <sz val="10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70C0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FC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164" fontId="58" fillId="33" borderId="21" xfId="0" applyNumberFormat="1" applyFont="1" applyFill="1" applyBorder="1" applyAlignment="1">
      <alignment/>
    </xf>
    <xf numFmtId="164" fontId="58" fillId="0" borderId="22" xfId="0" applyNumberFormat="1" applyFont="1" applyBorder="1" applyAlignment="1">
      <alignment/>
    </xf>
    <xf numFmtId="164" fontId="58" fillId="0" borderId="0" xfId="0" applyNumberFormat="1" applyFont="1" applyBorder="1" applyAlignment="1">
      <alignment/>
    </xf>
    <xf numFmtId="164" fontId="58" fillId="0" borderId="16" xfId="0" applyNumberFormat="1" applyFont="1" applyBorder="1" applyAlignment="1">
      <alignment/>
    </xf>
    <xf numFmtId="164" fontId="58" fillId="0" borderId="23" xfId="0" applyNumberFormat="1" applyFont="1" applyBorder="1" applyAlignment="1">
      <alignment/>
    </xf>
    <xf numFmtId="164" fontId="58" fillId="33" borderId="24" xfId="0" applyNumberFormat="1" applyFont="1" applyFill="1" applyBorder="1" applyAlignment="1">
      <alignment/>
    </xf>
    <xf numFmtId="164" fontId="58" fillId="0" borderId="24" xfId="0" applyNumberFormat="1" applyFont="1" applyBorder="1" applyAlignment="1">
      <alignment/>
    </xf>
    <xf numFmtId="164" fontId="58" fillId="0" borderId="21" xfId="0" applyNumberFormat="1" applyFont="1" applyBorder="1" applyAlignment="1">
      <alignment/>
    </xf>
    <xf numFmtId="164" fontId="58" fillId="33" borderId="22" xfId="0" applyNumberFormat="1" applyFont="1" applyFill="1" applyBorder="1" applyAlignment="1">
      <alignment/>
    </xf>
    <xf numFmtId="164" fontId="65" fillId="0" borderId="25" xfId="0" applyNumberFormat="1" applyFont="1" applyBorder="1" applyAlignment="1">
      <alignment/>
    </xf>
    <xf numFmtId="164" fontId="65" fillId="0" borderId="26" xfId="0" applyNumberFormat="1" applyFont="1" applyBorder="1" applyAlignment="1">
      <alignment/>
    </xf>
    <xf numFmtId="164" fontId="65" fillId="0" borderId="0" xfId="0" applyNumberFormat="1" applyFont="1" applyBorder="1" applyAlignment="1">
      <alignment/>
    </xf>
    <xf numFmtId="164" fontId="65" fillId="33" borderId="26" xfId="0" applyNumberFormat="1" applyFont="1" applyFill="1" applyBorder="1" applyAlignment="1">
      <alignment/>
    </xf>
    <xf numFmtId="164" fontId="65" fillId="0" borderId="27" xfId="0" applyNumberFormat="1" applyFont="1" applyBorder="1" applyAlignment="1">
      <alignment/>
    </xf>
    <xf numFmtId="164" fontId="65" fillId="0" borderId="28" xfId="0" applyNumberFormat="1" applyFont="1" applyBorder="1" applyAlignment="1">
      <alignment/>
    </xf>
    <xf numFmtId="164" fontId="65" fillId="33" borderId="28" xfId="0" applyNumberFormat="1" applyFont="1" applyFill="1" applyBorder="1" applyAlignment="1">
      <alignment/>
    </xf>
    <xf numFmtId="164" fontId="58" fillId="0" borderId="10" xfId="0" applyNumberFormat="1" applyFont="1" applyBorder="1" applyAlignment="1">
      <alignment/>
    </xf>
    <xf numFmtId="164" fontId="65" fillId="0" borderId="29" xfId="0" applyNumberFormat="1" applyFont="1" applyBorder="1" applyAlignment="1">
      <alignment/>
    </xf>
    <xf numFmtId="164" fontId="65" fillId="0" borderId="30" xfId="0" applyNumberFormat="1" applyFont="1" applyBorder="1" applyAlignment="1">
      <alignment/>
    </xf>
    <xf numFmtId="164" fontId="65" fillId="33" borderId="25" xfId="0" applyNumberFormat="1" applyFont="1" applyFill="1" applyBorder="1" applyAlignment="1">
      <alignment/>
    </xf>
    <xf numFmtId="0" fontId="66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58" fillId="0" borderId="22" xfId="0" applyNumberFormat="1" applyFont="1" applyFill="1" applyBorder="1" applyAlignment="1">
      <alignment/>
    </xf>
    <xf numFmtId="164" fontId="65" fillId="0" borderId="26" xfId="0" applyNumberFormat="1" applyFont="1" applyFill="1" applyBorder="1" applyAlignment="1">
      <alignment/>
    </xf>
    <xf numFmtId="164" fontId="58" fillId="0" borderId="24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Border="1" applyAlignment="1">
      <alignment/>
    </xf>
    <xf numFmtId="0" fontId="0" fillId="34" borderId="14" xfId="0" applyFill="1" applyBorder="1" applyAlignment="1">
      <alignment/>
    </xf>
    <xf numFmtId="0" fontId="0" fillId="0" borderId="20" xfId="0" applyBorder="1" applyAlignment="1">
      <alignment/>
    </xf>
    <xf numFmtId="164" fontId="58" fillId="0" borderId="11" xfId="0" applyNumberFormat="1" applyFont="1" applyBorder="1" applyAlignment="1">
      <alignment/>
    </xf>
    <xf numFmtId="164" fontId="65" fillId="0" borderId="12" xfId="0" applyNumberFormat="1" applyFont="1" applyBorder="1" applyAlignment="1">
      <alignment/>
    </xf>
    <xf numFmtId="164" fontId="65" fillId="0" borderId="17" xfId="0" applyNumberFormat="1" applyFont="1" applyBorder="1" applyAlignment="1">
      <alignment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horizontal="center"/>
    </xf>
    <xf numFmtId="0" fontId="63" fillId="0" borderId="0" xfId="0" applyFont="1" applyAlignment="1">
      <alignment horizontal="right"/>
    </xf>
    <xf numFmtId="0" fontId="63" fillId="0" borderId="31" xfId="0" applyFont="1" applyBorder="1" applyAlignment="1">
      <alignment/>
    </xf>
    <xf numFmtId="0" fontId="68" fillId="0" borderId="0" xfId="0" applyFont="1" applyAlignment="1">
      <alignment horizontal="right"/>
    </xf>
    <xf numFmtId="0" fontId="64" fillId="0" borderId="31" xfId="0" applyFont="1" applyBorder="1" applyAlignment="1">
      <alignment/>
    </xf>
    <xf numFmtId="0" fontId="63" fillId="0" borderId="31" xfId="0" applyFont="1" applyBorder="1" applyAlignment="1">
      <alignment horizontal="center"/>
    </xf>
    <xf numFmtId="0" fontId="69" fillId="0" borderId="0" xfId="0" applyFont="1" applyAlignment="1">
      <alignment/>
    </xf>
    <xf numFmtId="0" fontId="63" fillId="0" borderId="32" xfId="0" applyFont="1" applyBorder="1" applyAlignment="1">
      <alignment/>
    </xf>
    <xf numFmtId="0" fontId="63" fillId="0" borderId="33" xfId="0" applyFont="1" applyBorder="1" applyAlignment="1">
      <alignment/>
    </xf>
    <xf numFmtId="165" fontId="68" fillId="0" borderId="32" xfId="0" applyNumberFormat="1" applyFont="1" applyBorder="1" applyAlignment="1">
      <alignment/>
    </xf>
    <xf numFmtId="0" fontId="68" fillId="0" borderId="33" xfId="0" applyFont="1" applyBorder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 horizontal="right"/>
    </xf>
    <xf numFmtId="0" fontId="7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71" fillId="0" borderId="0" xfId="0" applyFont="1" applyAlignment="1">
      <alignment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/>
    </xf>
    <xf numFmtId="0" fontId="71" fillId="34" borderId="14" xfId="0" applyFont="1" applyFill="1" applyBorder="1" applyAlignment="1">
      <alignment/>
    </xf>
    <xf numFmtId="0" fontId="71" fillId="0" borderId="20" xfId="0" applyFont="1" applyBorder="1" applyAlignment="1">
      <alignment/>
    </xf>
    <xf numFmtId="0" fontId="71" fillId="0" borderId="0" xfId="0" applyFont="1" applyBorder="1" applyAlignment="1">
      <alignment/>
    </xf>
    <xf numFmtId="0" fontId="71" fillId="35" borderId="34" xfId="0" applyFont="1" applyFill="1" applyBorder="1" applyAlignment="1">
      <alignment/>
    </xf>
    <xf numFmtId="0" fontId="71" fillId="35" borderId="15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164" fontId="72" fillId="0" borderId="0" xfId="0" applyNumberFormat="1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7" xfId="0" applyFont="1" applyBorder="1" applyAlignment="1">
      <alignment/>
    </xf>
    <xf numFmtId="164" fontId="71" fillId="0" borderId="0" xfId="0" applyNumberFormat="1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1" fillId="0" borderId="19" xfId="0" applyFont="1" applyBorder="1" applyAlignment="1">
      <alignment horizontal="right"/>
    </xf>
    <xf numFmtId="0" fontId="71" fillId="0" borderId="17" xfId="0" applyFont="1" applyBorder="1" applyAlignment="1">
      <alignment horizontal="right"/>
    </xf>
    <xf numFmtId="164" fontId="73" fillId="0" borderId="0" xfId="0" applyNumberFormat="1" applyFont="1" applyBorder="1" applyAlignment="1">
      <alignment/>
    </xf>
    <xf numFmtId="0" fontId="71" fillId="34" borderId="16" xfId="0" applyFont="1" applyFill="1" applyBorder="1" applyAlignment="1">
      <alignment/>
    </xf>
    <xf numFmtId="164" fontId="71" fillId="0" borderId="0" xfId="0" applyNumberFormat="1" applyFont="1" applyAlignment="1">
      <alignment horizontal="center"/>
    </xf>
    <xf numFmtId="1" fontId="72" fillId="0" borderId="22" xfId="0" applyNumberFormat="1" applyFont="1" applyBorder="1" applyAlignment="1">
      <alignment/>
    </xf>
    <xf numFmtId="1" fontId="73" fillId="0" borderId="26" xfId="0" applyNumberFormat="1" applyFont="1" applyBorder="1" applyAlignment="1">
      <alignment/>
    </xf>
    <xf numFmtId="1" fontId="72" fillId="33" borderId="24" xfId="0" applyNumberFormat="1" applyFont="1" applyFill="1" applyBorder="1" applyAlignment="1">
      <alignment/>
    </xf>
    <xf numFmtId="1" fontId="72" fillId="0" borderId="24" xfId="0" applyNumberFormat="1" applyFont="1" applyBorder="1" applyAlignment="1">
      <alignment/>
    </xf>
    <xf numFmtId="1" fontId="73" fillId="33" borderId="28" xfId="0" applyNumberFormat="1" applyFont="1" applyFill="1" applyBorder="1" applyAlignment="1">
      <alignment/>
    </xf>
    <xf numFmtId="1" fontId="73" fillId="0" borderId="28" xfId="0" applyNumberFormat="1" applyFont="1" applyBorder="1" applyAlignment="1">
      <alignment/>
    </xf>
    <xf numFmtId="1" fontId="72" fillId="33" borderId="22" xfId="0" applyNumberFormat="1" applyFont="1" applyFill="1" applyBorder="1" applyAlignment="1">
      <alignment/>
    </xf>
    <xf numFmtId="1" fontId="73" fillId="33" borderId="26" xfId="0" applyNumberFormat="1" applyFont="1" applyFill="1" applyBorder="1" applyAlignment="1">
      <alignment/>
    </xf>
    <xf numFmtId="1" fontId="72" fillId="0" borderId="10" xfId="0" applyNumberFormat="1" applyFont="1" applyBorder="1" applyAlignment="1">
      <alignment/>
    </xf>
    <xf numFmtId="1" fontId="72" fillId="0" borderId="11" xfId="0" applyNumberFormat="1" applyFont="1" applyBorder="1" applyAlignment="1">
      <alignment/>
    </xf>
    <xf numFmtId="1" fontId="73" fillId="0" borderId="12" xfId="0" applyNumberFormat="1" applyFont="1" applyBorder="1" applyAlignment="1">
      <alignment/>
    </xf>
    <xf numFmtId="1" fontId="73" fillId="0" borderId="17" xfId="0" applyNumberFormat="1" applyFont="1" applyBorder="1" applyAlignment="1">
      <alignment/>
    </xf>
    <xf numFmtId="1" fontId="72" fillId="0" borderId="11" xfId="0" applyNumberFormat="1" applyFont="1" applyFill="1" applyBorder="1" applyAlignment="1">
      <alignment/>
    </xf>
    <xf numFmtId="1" fontId="73" fillId="0" borderId="17" xfId="0" applyNumberFormat="1" applyFont="1" applyFill="1" applyBorder="1" applyAlignment="1">
      <alignment/>
    </xf>
    <xf numFmtId="1" fontId="72" fillId="33" borderId="11" xfId="0" applyNumberFormat="1" applyFont="1" applyFill="1" applyBorder="1" applyAlignment="1">
      <alignment/>
    </xf>
    <xf numFmtId="1" fontId="73" fillId="33" borderId="17" xfId="0" applyNumberFormat="1" applyFont="1" applyFill="1" applyBorder="1" applyAlignment="1">
      <alignment/>
    </xf>
    <xf numFmtId="1" fontId="72" fillId="33" borderId="10" xfId="0" applyNumberFormat="1" applyFont="1" applyFill="1" applyBorder="1" applyAlignment="1">
      <alignment/>
    </xf>
    <xf numFmtId="1" fontId="73" fillId="33" borderId="12" xfId="0" applyNumberFormat="1" applyFont="1" applyFill="1" applyBorder="1" applyAlignment="1">
      <alignment/>
    </xf>
    <xf numFmtId="1" fontId="72" fillId="0" borderId="16" xfId="0" applyNumberFormat="1" applyFont="1" applyBorder="1" applyAlignment="1">
      <alignment/>
    </xf>
    <xf numFmtId="1" fontId="72" fillId="0" borderId="13" xfId="0" applyNumberFormat="1" applyFont="1" applyBorder="1" applyAlignment="1">
      <alignment/>
    </xf>
    <xf numFmtId="1" fontId="73" fillId="0" borderId="18" xfId="0" applyNumberFormat="1" applyFont="1" applyBorder="1" applyAlignment="1">
      <alignment/>
    </xf>
    <xf numFmtId="1" fontId="73" fillId="0" borderId="19" xfId="0" applyNumberFormat="1" applyFont="1" applyBorder="1" applyAlignment="1">
      <alignment/>
    </xf>
    <xf numFmtId="1" fontId="72" fillId="0" borderId="13" xfId="0" applyNumberFormat="1" applyFont="1" applyFill="1" applyBorder="1" applyAlignment="1">
      <alignment/>
    </xf>
    <xf numFmtId="0" fontId="71" fillId="0" borderId="28" xfId="0" applyFont="1" applyBorder="1" applyAlignment="1">
      <alignment/>
    </xf>
    <xf numFmtId="0" fontId="71" fillId="0" borderId="24" xfId="0" applyFont="1" applyBorder="1" applyAlignment="1">
      <alignment/>
    </xf>
    <xf numFmtId="0" fontId="71" fillId="0" borderId="27" xfId="0" applyFont="1" applyBorder="1" applyAlignment="1">
      <alignment/>
    </xf>
    <xf numFmtId="0" fontId="71" fillId="0" borderId="23" xfId="0" applyFont="1" applyBorder="1" applyAlignment="1">
      <alignment/>
    </xf>
    <xf numFmtId="0" fontId="71" fillId="0" borderId="28" xfId="0" applyFont="1" applyFill="1" applyBorder="1" applyAlignment="1">
      <alignment/>
    </xf>
    <xf numFmtId="0" fontId="71" fillId="0" borderId="24" xfId="0" applyFont="1" applyFill="1" applyBorder="1" applyAlignment="1">
      <alignment/>
    </xf>
    <xf numFmtId="1" fontId="74" fillId="0" borderId="31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35" xfId="0" applyFont="1" applyBorder="1" applyAlignment="1">
      <alignment/>
    </xf>
    <xf numFmtId="0" fontId="78" fillId="0" borderId="35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35" xfId="0" applyFont="1" applyBorder="1" applyAlignment="1">
      <alignment horizontal="center"/>
    </xf>
    <xf numFmtId="0" fontId="78" fillId="0" borderId="0" xfId="0" applyFont="1" applyAlignment="1">
      <alignment/>
    </xf>
    <xf numFmtId="0" fontId="78" fillId="0" borderId="36" xfId="0" applyFont="1" applyBorder="1" applyAlignment="1">
      <alignment/>
    </xf>
    <xf numFmtId="0" fontId="78" fillId="0" borderId="36" xfId="0" applyFont="1" applyFill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78" fillId="0" borderId="36" xfId="0" applyFont="1" applyBorder="1" applyAlignment="1">
      <alignment horizontal="center"/>
    </xf>
    <xf numFmtId="0" fontId="77" fillId="0" borderId="35" xfId="0" applyFont="1" applyBorder="1" applyAlignment="1">
      <alignment horizontal="center" vertical="center"/>
    </xf>
    <xf numFmtId="0" fontId="77" fillId="0" borderId="35" xfId="0" applyFont="1" applyFill="1" applyBorder="1" applyAlignment="1">
      <alignment/>
    </xf>
    <xf numFmtId="0" fontId="77" fillId="0" borderId="0" xfId="0" applyFont="1" applyBorder="1" applyAlignment="1">
      <alignment/>
    </xf>
    <xf numFmtId="0" fontId="35" fillId="35" borderId="21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0" fontId="77" fillId="0" borderId="36" xfId="0" applyFont="1" applyFill="1" applyBorder="1" applyAlignment="1">
      <alignment horizontal="right"/>
    </xf>
    <xf numFmtId="0" fontId="77" fillId="0" borderId="0" xfId="0" applyFont="1" applyBorder="1" applyAlignment="1">
      <alignment horizontal="right"/>
    </xf>
    <xf numFmtId="164" fontId="76" fillId="35" borderId="25" xfId="0" applyNumberFormat="1" applyFont="1" applyFill="1" applyBorder="1" applyAlignment="1">
      <alignment horizontal="center"/>
    </xf>
    <xf numFmtId="164" fontId="76" fillId="35" borderId="12" xfId="0" applyNumberFormat="1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164" fontId="76" fillId="33" borderId="12" xfId="0" applyNumberFormat="1" applyFont="1" applyFill="1" applyBorder="1" applyAlignment="1">
      <alignment horizontal="center"/>
    </xf>
    <xf numFmtId="164" fontId="38" fillId="35" borderId="10" xfId="0" applyNumberFormat="1" applyFont="1" applyFill="1" applyBorder="1" applyAlignment="1">
      <alignment horizontal="center"/>
    </xf>
    <xf numFmtId="0" fontId="80" fillId="35" borderId="21" xfId="0" applyFont="1" applyFill="1" applyBorder="1" applyAlignment="1">
      <alignment horizontal="center"/>
    </xf>
    <xf numFmtId="0" fontId="79" fillId="35" borderId="21" xfId="0" applyFont="1" applyFill="1" applyBorder="1" applyAlignment="1">
      <alignment horizontal="center"/>
    </xf>
    <xf numFmtId="0" fontId="80" fillId="0" borderId="21" xfId="0" applyFont="1" applyBorder="1" applyAlignment="1">
      <alignment horizontal="center"/>
    </xf>
    <xf numFmtId="164" fontId="76" fillId="0" borderId="25" xfId="0" applyNumberFormat="1" applyFont="1" applyBorder="1" applyAlignment="1">
      <alignment horizontal="center"/>
    </xf>
    <xf numFmtId="0" fontId="76" fillId="35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/>
    </xf>
    <xf numFmtId="0" fontId="78" fillId="35" borderId="0" xfId="0" applyFont="1" applyFill="1" applyBorder="1" applyAlignment="1">
      <alignment horizontal="center"/>
    </xf>
    <xf numFmtId="164" fontId="76" fillId="35" borderId="0" xfId="0" applyNumberFormat="1" applyFont="1" applyFill="1" applyBorder="1" applyAlignment="1">
      <alignment horizontal="center"/>
    </xf>
    <xf numFmtId="164" fontId="77" fillId="35" borderId="0" xfId="0" applyNumberFormat="1" applyFont="1" applyFill="1" applyBorder="1" applyAlignment="1">
      <alignment horizontal="center" vertical="center"/>
    </xf>
    <xf numFmtId="0" fontId="76" fillId="35" borderId="0" xfId="0" applyFont="1" applyFill="1" applyBorder="1" applyAlignment="1">
      <alignment/>
    </xf>
    <xf numFmtId="0" fontId="78" fillId="35" borderId="35" xfId="0" applyFont="1" applyFill="1" applyBorder="1" applyAlignment="1">
      <alignment horizontal="center"/>
    </xf>
    <xf numFmtId="0" fontId="78" fillId="35" borderId="36" xfId="0" applyFont="1" applyFill="1" applyBorder="1" applyAlignment="1">
      <alignment horizontal="center"/>
    </xf>
    <xf numFmtId="0" fontId="77" fillId="35" borderId="0" xfId="0" applyFont="1" applyFill="1" applyBorder="1" applyAlignment="1">
      <alignment/>
    </xf>
    <xf numFmtId="0" fontId="79" fillId="0" borderId="21" xfId="0" applyFont="1" applyBorder="1" applyAlignment="1">
      <alignment horizontal="center"/>
    </xf>
    <xf numFmtId="0" fontId="79" fillId="33" borderId="21" xfId="0" applyFont="1" applyFill="1" applyBorder="1" applyAlignment="1">
      <alignment horizontal="center"/>
    </xf>
    <xf numFmtId="0" fontId="77" fillId="35" borderId="0" xfId="0" applyFont="1" applyFill="1" applyBorder="1" applyAlignment="1">
      <alignment horizontal="right"/>
    </xf>
    <xf numFmtId="0" fontId="80" fillId="33" borderId="21" xfId="0" applyFont="1" applyFill="1" applyBorder="1" applyAlignment="1">
      <alignment horizontal="center"/>
    </xf>
    <xf numFmtId="0" fontId="35" fillId="36" borderId="21" xfId="0" applyFont="1" applyFill="1" applyBorder="1" applyAlignment="1">
      <alignment horizontal="center"/>
    </xf>
    <xf numFmtId="164" fontId="76" fillId="37" borderId="25" xfId="0" applyNumberFormat="1" applyFont="1" applyFill="1" applyBorder="1" applyAlignment="1">
      <alignment horizontal="center"/>
    </xf>
    <xf numFmtId="164" fontId="38" fillId="35" borderId="25" xfId="0" applyNumberFormat="1" applyFont="1" applyFill="1" applyBorder="1" applyAlignment="1">
      <alignment horizontal="center"/>
    </xf>
    <xf numFmtId="164" fontId="38" fillId="35" borderId="12" xfId="0" applyNumberFormat="1" applyFont="1" applyFill="1" applyBorder="1" applyAlignment="1">
      <alignment horizontal="center"/>
    </xf>
    <xf numFmtId="0" fontId="81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7" fillId="0" borderId="35" xfId="0" applyFont="1" applyBorder="1" applyAlignment="1">
      <alignment/>
    </xf>
    <xf numFmtId="0" fontId="77" fillId="0" borderId="36" xfId="0" applyFont="1" applyBorder="1" applyAlignment="1">
      <alignment horizontal="right"/>
    </xf>
    <xf numFmtId="164" fontId="76" fillId="0" borderId="0" xfId="0" applyNumberFormat="1" applyFont="1" applyBorder="1" applyAlignment="1">
      <alignment horizontal="center"/>
    </xf>
    <xf numFmtId="164" fontId="77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6" fillId="38" borderId="31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center"/>
    </xf>
    <xf numFmtId="0" fontId="83" fillId="0" borderId="36" xfId="0" applyFont="1" applyBorder="1" applyAlignment="1">
      <alignment horizontal="center" vertical="center"/>
    </xf>
    <xf numFmtId="0" fontId="78" fillId="0" borderId="36" xfId="0" applyFont="1" applyBorder="1" applyAlignment="1">
      <alignment horizontal="right"/>
    </xf>
    <xf numFmtId="0" fontId="77" fillId="39" borderId="35" xfId="0" applyFont="1" applyFill="1" applyBorder="1" applyAlignment="1">
      <alignment/>
    </xf>
    <xf numFmtId="0" fontId="77" fillId="39" borderId="36" xfId="0" applyFont="1" applyFill="1" applyBorder="1" applyAlignment="1">
      <alignment horizontal="right"/>
    </xf>
    <xf numFmtId="0" fontId="77" fillId="40" borderId="35" xfId="0" applyFont="1" applyFill="1" applyBorder="1" applyAlignment="1">
      <alignment/>
    </xf>
    <xf numFmtId="0" fontId="77" fillId="40" borderId="36" xfId="0" applyFont="1" applyFill="1" applyBorder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Alignment="1">
      <alignment/>
    </xf>
    <xf numFmtId="2" fontId="85" fillId="0" borderId="0" xfId="0" applyNumberFormat="1" applyFont="1" applyAlignment="1">
      <alignment/>
    </xf>
    <xf numFmtId="0" fontId="87" fillId="0" borderId="0" xfId="0" applyFont="1" applyAlignment="1">
      <alignment/>
    </xf>
    <xf numFmtId="2" fontId="85" fillId="0" borderId="0" xfId="0" applyNumberFormat="1" applyFont="1" applyBorder="1" applyAlignment="1">
      <alignment/>
    </xf>
    <xf numFmtId="0" fontId="77" fillId="13" borderId="35" xfId="0" applyFont="1" applyFill="1" applyBorder="1" applyAlignment="1">
      <alignment/>
    </xf>
    <xf numFmtId="0" fontId="77" fillId="13" borderId="36" xfId="0" applyFont="1" applyFill="1" applyBorder="1" applyAlignment="1">
      <alignment horizontal="right"/>
    </xf>
    <xf numFmtId="0" fontId="77" fillId="13" borderId="35" xfId="0" applyFont="1" applyFill="1" applyBorder="1" applyAlignment="1">
      <alignment horizontal="center" vertical="center"/>
    </xf>
    <xf numFmtId="0" fontId="83" fillId="13" borderId="36" xfId="0" applyFont="1" applyFill="1" applyBorder="1" applyAlignment="1">
      <alignment horizontal="center" vertical="center"/>
    </xf>
    <xf numFmtId="0" fontId="77" fillId="39" borderId="35" xfId="0" applyFont="1" applyFill="1" applyBorder="1" applyAlignment="1">
      <alignment horizontal="center" vertical="center"/>
    </xf>
    <xf numFmtId="0" fontId="83" fillId="39" borderId="36" xfId="0" applyFont="1" applyFill="1" applyBorder="1" applyAlignment="1">
      <alignment horizontal="center" vertical="center"/>
    </xf>
    <xf numFmtId="0" fontId="77" fillId="40" borderId="35" xfId="0" applyFont="1" applyFill="1" applyBorder="1" applyAlignment="1">
      <alignment horizontal="center" vertical="center"/>
    </xf>
    <xf numFmtId="0" fontId="83" fillId="40" borderId="36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8" fillId="0" borderId="37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0" fontId="78" fillId="33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164" fontId="77" fillId="35" borderId="11" xfId="0" applyNumberFormat="1" applyFont="1" applyFill="1" applyBorder="1" applyAlignment="1">
      <alignment horizontal="center" vertical="center"/>
    </xf>
    <xf numFmtId="164" fontId="77" fillId="35" borderId="17" xfId="0" applyNumberFormat="1" applyFont="1" applyFill="1" applyBorder="1" applyAlignment="1">
      <alignment horizontal="center" vertical="center"/>
    </xf>
    <xf numFmtId="164" fontId="77" fillId="13" borderId="11" xfId="0" applyNumberFormat="1" applyFont="1" applyFill="1" applyBorder="1" applyAlignment="1">
      <alignment horizontal="center" vertical="center"/>
    </xf>
    <xf numFmtId="164" fontId="77" fillId="13" borderId="17" xfId="0" applyNumberFormat="1" applyFont="1" applyFill="1" applyBorder="1" applyAlignment="1">
      <alignment horizontal="center" vertical="center"/>
    </xf>
    <xf numFmtId="164" fontId="77" fillId="40" borderId="11" xfId="0" applyNumberFormat="1" applyFont="1" applyFill="1" applyBorder="1" applyAlignment="1">
      <alignment horizontal="center" vertical="center"/>
    </xf>
    <xf numFmtId="164" fontId="77" fillId="40" borderId="17" xfId="0" applyNumberFormat="1" applyFont="1" applyFill="1" applyBorder="1" applyAlignment="1">
      <alignment horizontal="center" vertical="center"/>
    </xf>
    <xf numFmtId="164" fontId="77" fillId="0" borderId="11" xfId="0" applyNumberFormat="1" applyFont="1" applyBorder="1" applyAlignment="1">
      <alignment horizontal="center" vertical="center"/>
    </xf>
    <xf numFmtId="164" fontId="77" fillId="0" borderId="17" xfId="0" applyNumberFormat="1" applyFont="1" applyBorder="1" applyAlignment="1">
      <alignment horizontal="center" vertical="center"/>
    </xf>
    <xf numFmtId="164" fontId="77" fillId="41" borderId="11" xfId="0" applyNumberFormat="1" applyFont="1" applyFill="1" applyBorder="1" applyAlignment="1">
      <alignment horizontal="center" vertical="center"/>
    </xf>
    <xf numFmtId="164" fontId="77" fillId="41" borderId="17" xfId="0" applyNumberFormat="1" applyFont="1" applyFill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164" fontId="35" fillId="35" borderId="11" xfId="0" applyNumberFormat="1" applyFont="1" applyFill="1" applyBorder="1" applyAlignment="1">
      <alignment horizontal="center" vertical="center"/>
    </xf>
    <xf numFmtId="164" fontId="35" fillId="35" borderId="17" xfId="0" applyNumberFormat="1" applyFont="1" applyFill="1" applyBorder="1" applyAlignment="1">
      <alignment horizontal="center" vertical="center"/>
    </xf>
    <xf numFmtId="164" fontId="63" fillId="0" borderId="11" xfId="0" applyNumberFormat="1" applyFont="1" applyBorder="1" applyAlignment="1">
      <alignment horizontal="center" vertical="center"/>
    </xf>
    <xf numFmtId="164" fontId="63" fillId="0" borderId="17" xfId="0" applyNumberFormat="1" applyFont="1" applyBorder="1" applyAlignment="1">
      <alignment horizontal="center" vertical="center"/>
    </xf>
    <xf numFmtId="164" fontId="63" fillId="0" borderId="13" xfId="0" applyNumberFormat="1" applyFont="1" applyBorder="1" applyAlignment="1">
      <alignment horizontal="center" vertical="center"/>
    </xf>
    <xf numFmtId="164" fontId="63" fillId="0" borderId="19" xfId="0" applyNumberFormat="1" applyFont="1" applyBorder="1" applyAlignment="1">
      <alignment horizontal="center" vertical="center"/>
    </xf>
    <xf numFmtId="1" fontId="71" fillId="0" borderId="31" xfId="0" applyNumberFormat="1" applyFont="1" applyBorder="1" applyAlignment="1">
      <alignment horizontal="center" vertical="center"/>
    </xf>
    <xf numFmtId="1" fontId="71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P28" sqref="P28"/>
    </sheetView>
  </sheetViews>
  <sheetFormatPr defaultColWidth="8.7109375" defaultRowHeight="15"/>
  <cols>
    <col min="1" max="1" width="5.140625" style="215" customWidth="1"/>
    <col min="2" max="2" width="7.421875" style="124" bestFit="1" customWidth="1"/>
    <col min="3" max="3" width="16.00390625" style="124" customWidth="1"/>
    <col min="4" max="4" width="1.57421875" style="122" customWidth="1"/>
    <col min="5" max="5" width="5.00390625" style="123" customWidth="1"/>
    <col min="6" max="32" width="5.140625" style="124" customWidth="1"/>
    <col min="33" max="16384" width="8.7109375" style="124" customWidth="1"/>
  </cols>
  <sheetData>
    <row r="1" spans="2:16" ht="17.25">
      <c r="B1" s="120" t="s">
        <v>0</v>
      </c>
      <c r="P1" s="125" t="s">
        <v>173</v>
      </c>
    </row>
    <row r="3" spans="1:3" ht="18" thickBot="1">
      <c r="A3" s="220" t="s">
        <v>195</v>
      </c>
      <c r="B3" s="221"/>
      <c r="C3" s="221"/>
    </row>
    <row r="4" spans="1:32" s="130" customFormat="1" ht="17.25">
      <c r="A4" s="218" t="s">
        <v>194</v>
      </c>
      <c r="B4" s="126" t="s">
        <v>2</v>
      </c>
      <c r="C4" s="126" t="s">
        <v>4</v>
      </c>
      <c r="D4" s="128"/>
      <c r="E4" s="129" t="s">
        <v>41</v>
      </c>
      <c r="F4" s="232" t="s">
        <v>5</v>
      </c>
      <c r="G4" s="233"/>
      <c r="H4" s="236" t="s">
        <v>6</v>
      </c>
      <c r="I4" s="233"/>
      <c r="J4" s="236" t="s">
        <v>7</v>
      </c>
      <c r="K4" s="233"/>
      <c r="L4" s="236" t="s">
        <v>19</v>
      </c>
      <c r="M4" s="233"/>
      <c r="N4" s="236" t="s">
        <v>20</v>
      </c>
      <c r="O4" s="233"/>
      <c r="P4" s="236" t="s">
        <v>21</v>
      </c>
      <c r="Q4" s="233"/>
      <c r="R4" s="236" t="s">
        <v>22</v>
      </c>
      <c r="S4" s="233"/>
      <c r="T4" s="236" t="s">
        <v>23</v>
      </c>
      <c r="U4" s="233"/>
      <c r="V4" s="236" t="s">
        <v>24</v>
      </c>
      <c r="W4" s="233"/>
      <c r="X4" s="236" t="s">
        <v>25</v>
      </c>
      <c r="Y4" s="233"/>
      <c r="Z4" s="236" t="s">
        <v>26</v>
      </c>
      <c r="AA4" s="233"/>
      <c r="AB4" s="236" t="s">
        <v>27</v>
      </c>
      <c r="AC4" s="233"/>
      <c r="AD4" s="236" t="s">
        <v>28</v>
      </c>
      <c r="AE4" s="233"/>
      <c r="AF4" s="200" t="s">
        <v>193</v>
      </c>
    </row>
    <row r="5" spans="1:32" s="130" customFormat="1" ht="18" thickBot="1">
      <c r="A5" s="219"/>
      <c r="B5" s="131" t="s">
        <v>3</v>
      </c>
      <c r="C5" s="195" t="s">
        <v>1</v>
      </c>
      <c r="D5" s="133"/>
      <c r="E5" s="134" t="s">
        <v>188</v>
      </c>
      <c r="F5" s="234" t="s">
        <v>29</v>
      </c>
      <c r="G5" s="235"/>
      <c r="H5" s="237" t="s">
        <v>30</v>
      </c>
      <c r="I5" s="235"/>
      <c r="J5" s="237" t="s">
        <v>43</v>
      </c>
      <c r="K5" s="235"/>
      <c r="L5" s="237" t="s">
        <v>31</v>
      </c>
      <c r="M5" s="235"/>
      <c r="N5" s="237" t="s">
        <v>32</v>
      </c>
      <c r="O5" s="235"/>
      <c r="P5" s="237" t="s">
        <v>33</v>
      </c>
      <c r="Q5" s="235"/>
      <c r="R5" s="237" t="s">
        <v>34</v>
      </c>
      <c r="S5" s="235"/>
      <c r="T5" s="237" t="s">
        <v>35</v>
      </c>
      <c r="U5" s="235"/>
      <c r="V5" s="237" t="s">
        <v>36</v>
      </c>
      <c r="W5" s="235"/>
      <c r="X5" s="237" t="s">
        <v>37</v>
      </c>
      <c r="Y5" s="235"/>
      <c r="Z5" s="237" t="s">
        <v>38</v>
      </c>
      <c r="AA5" s="235"/>
      <c r="AB5" s="237" t="s">
        <v>39</v>
      </c>
      <c r="AC5" s="235"/>
      <c r="AD5" s="237" t="s">
        <v>40</v>
      </c>
      <c r="AE5" s="235"/>
      <c r="AF5" s="200" t="s">
        <v>192</v>
      </c>
    </row>
    <row r="6" spans="1:32" ht="17.25">
      <c r="A6" s="217" t="s">
        <v>72</v>
      </c>
      <c r="B6" s="209">
        <v>7</v>
      </c>
      <c r="C6" s="207" t="s">
        <v>8</v>
      </c>
      <c r="D6" s="137"/>
      <c r="E6" s="129"/>
      <c r="F6" s="151">
        <v>8</v>
      </c>
      <c r="G6" s="230">
        <v>3</v>
      </c>
      <c r="H6" s="151">
        <v>2</v>
      </c>
      <c r="I6" s="224">
        <v>3</v>
      </c>
      <c r="J6" s="140">
        <v>4</v>
      </c>
      <c r="K6" s="226">
        <v>3</v>
      </c>
      <c r="L6" s="151">
        <v>9</v>
      </c>
      <c r="M6" s="226">
        <v>4</v>
      </c>
      <c r="N6" s="140">
        <v>8</v>
      </c>
      <c r="O6" s="224">
        <v>4.5</v>
      </c>
      <c r="P6" s="140">
        <v>6</v>
      </c>
      <c r="Q6" s="224">
        <v>5.5</v>
      </c>
      <c r="R6" s="141">
        <v>5</v>
      </c>
      <c r="S6" s="230">
        <v>6.5</v>
      </c>
      <c r="T6" s="141">
        <v>10</v>
      </c>
      <c r="U6" s="230">
        <v>7.5</v>
      </c>
      <c r="V6" s="140">
        <v>2</v>
      </c>
      <c r="W6" s="230">
        <v>8</v>
      </c>
      <c r="X6" s="140">
        <v>3</v>
      </c>
      <c r="Y6" s="230">
        <v>8</v>
      </c>
      <c r="Z6" s="141">
        <v>3</v>
      </c>
      <c r="AA6" s="230">
        <v>9</v>
      </c>
      <c r="AB6" s="146" t="s">
        <v>12</v>
      </c>
      <c r="AC6" s="230">
        <v>9</v>
      </c>
      <c r="AD6" s="140">
        <v>12</v>
      </c>
      <c r="AE6" s="230">
        <v>9.5</v>
      </c>
      <c r="AF6" s="204">
        <v>8.73</v>
      </c>
    </row>
    <row r="7" spans="1:32" ht="18" thickBot="1">
      <c r="A7" s="217"/>
      <c r="B7" s="210">
        <v>1994</v>
      </c>
      <c r="C7" s="208" t="s">
        <v>9</v>
      </c>
      <c r="D7" s="143"/>
      <c r="E7" s="134">
        <v>2</v>
      </c>
      <c r="F7" s="152">
        <v>1</v>
      </c>
      <c r="G7" s="231"/>
      <c r="H7" s="152">
        <v>0</v>
      </c>
      <c r="I7" s="225"/>
      <c r="J7" s="145">
        <v>0</v>
      </c>
      <c r="K7" s="227"/>
      <c r="L7" s="152">
        <v>1</v>
      </c>
      <c r="M7" s="227"/>
      <c r="N7" s="145">
        <v>0.5</v>
      </c>
      <c r="O7" s="225"/>
      <c r="P7" s="145">
        <v>1</v>
      </c>
      <c r="Q7" s="225"/>
      <c r="R7" s="145">
        <v>1</v>
      </c>
      <c r="S7" s="231"/>
      <c r="T7" s="145">
        <v>1</v>
      </c>
      <c r="U7" s="231"/>
      <c r="V7" s="145">
        <v>0.5</v>
      </c>
      <c r="W7" s="231"/>
      <c r="X7" s="145">
        <v>0</v>
      </c>
      <c r="Y7" s="231"/>
      <c r="Z7" s="145">
        <v>1</v>
      </c>
      <c r="AA7" s="231"/>
      <c r="AB7" s="147">
        <v>0</v>
      </c>
      <c r="AC7" s="231"/>
      <c r="AD7" s="145">
        <v>0.5</v>
      </c>
      <c r="AE7" s="231"/>
      <c r="AF7" s="201"/>
    </row>
    <row r="8" spans="1:32" ht="18" thickBot="1">
      <c r="A8" s="217" t="s">
        <v>73</v>
      </c>
      <c r="B8" s="209">
        <v>3</v>
      </c>
      <c r="C8" s="207" t="s">
        <v>46</v>
      </c>
      <c r="D8" s="137"/>
      <c r="E8" s="129"/>
      <c r="F8" s="146" t="s">
        <v>12</v>
      </c>
      <c r="G8" s="226">
        <v>2</v>
      </c>
      <c r="H8" s="141">
        <v>4</v>
      </c>
      <c r="I8" s="224">
        <v>3</v>
      </c>
      <c r="J8" s="140">
        <v>6</v>
      </c>
      <c r="K8" s="230">
        <v>3.5</v>
      </c>
      <c r="L8" s="140">
        <v>23</v>
      </c>
      <c r="M8" s="226">
        <v>4</v>
      </c>
      <c r="N8" s="141">
        <v>6</v>
      </c>
      <c r="O8" s="230">
        <v>5</v>
      </c>
      <c r="P8" s="140">
        <v>15</v>
      </c>
      <c r="Q8" s="230">
        <v>6</v>
      </c>
      <c r="R8" s="146" t="s">
        <v>12</v>
      </c>
      <c r="S8" s="224">
        <v>6</v>
      </c>
      <c r="T8" s="146" t="s">
        <v>12</v>
      </c>
      <c r="U8" s="224">
        <v>6</v>
      </c>
      <c r="V8" s="141">
        <v>5</v>
      </c>
      <c r="W8" s="224">
        <v>6.5</v>
      </c>
      <c r="X8" s="141">
        <v>7</v>
      </c>
      <c r="Y8" s="224">
        <v>7.5</v>
      </c>
      <c r="Z8" s="140">
        <v>7</v>
      </c>
      <c r="AA8" s="224">
        <v>7.5</v>
      </c>
      <c r="AB8" s="141">
        <v>15</v>
      </c>
      <c r="AC8" s="224">
        <v>8.5</v>
      </c>
      <c r="AD8" s="140">
        <v>8</v>
      </c>
      <c r="AE8" s="230">
        <v>9.5</v>
      </c>
      <c r="AF8" s="204">
        <v>6.28</v>
      </c>
    </row>
    <row r="9" spans="1:32" ht="18" thickBot="1">
      <c r="A9" s="217"/>
      <c r="B9" s="210">
        <v>2079</v>
      </c>
      <c r="C9" s="208" t="s">
        <v>47</v>
      </c>
      <c r="D9" s="143"/>
      <c r="E9" s="134">
        <v>2</v>
      </c>
      <c r="F9" s="147">
        <v>0</v>
      </c>
      <c r="G9" s="227"/>
      <c r="H9" s="145">
        <v>1</v>
      </c>
      <c r="I9" s="225"/>
      <c r="J9" s="145">
        <v>0.5</v>
      </c>
      <c r="K9" s="231"/>
      <c r="L9" s="145">
        <v>0.5</v>
      </c>
      <c r="M9" s="227"/>
      <c r="N9" s="148">
        <v>1</v>
      </c>
      <c r="O9" s="231"/>
      <c r="P9" s="145">
        <v>1</v>
      </c>
      <c r="Q9" s="231"/>
      <c r="R9" s="147">
        <v>0</v>
      </c>
      <c r="S9" s="225"/>
      <c r="T9" s="147">
        <v>0</v>
      </c>
      <c r="U9" s="225"/>
      <c r="V9" s="148">
        <v>0.5</v>
      </c>
      <c r="W9" s="225"/>
      <c r="X9" s="148">
        <v>1</v>
      </c>
      <c r="Y9" s="225"/>
      <c r="Z9" s="145">
        <v>0</v>
      </c>
      <c r="AA9" s="225"/>
      <c r="AB9" s="145">
        <v>1</v>
      </c>
      <c r="AC9" s="225"/>
      <c r="AD9" s="145">
        <v>1</v>
      </c>
      <c r="AE9" s="231"/>
      <c r="AF9" s="201"/>
    </row>
    <row r="10" spans="1:32" ht="17.25">
      <c r="A10" s="217" t="s">
        <v>74</v>
      </c>
      <c r="B10" s="209">
        <v>8</v>
      </c>
      <c r="C10" s="136" t="s">
        <v>52</v>
      </c>
      <c r="D10" s="137"/>
      <c r="E10" s="129"/>
      <c r="F10" s="140">
        <v>7</v>
      </c>
      <c r="G10" s="226">
        <v>2</v>
      </c>
      <c r="H10" s="140">
        <v>12</v>
      </c>
      <c r="I10" s="224">
        <v>3</v>
      </c>
      <c r="J10" s="141">
        <v>2</v>
      </c>
      <c r="K10" s="226">
        <v>3</v>
      </c>
      <c r="L10" s="141">
        <v>6</v>
      </c>
      <c r="M10" s="222">
        <v>3</v>
      </c>
      <c r="N10" s="141">
        <v>7</v>
      </c>
      <c r="O10" s="222">
        <v>3.5</v>
      </c>
      <c r="P10" s="140">
        <v>5</v>
      </c>
      <c r="Q10" s="222">
        <v>4</v>
      </c>
      <c r="R10" s="141">
        <v>14</v>
      </c>
      <c r="S10" s="226">
        <v>5</v>
      </c>
      <c r="T10" s="146" t="s">
        <v>12</v>
      </c>
      <c r="U10" s="226">
        <v>5</v>
      </c>
      <c r="V10" s="140">
        <v>4</v>
      </c>
      <c r="W10" s="226">
        <v>6</v>
      </c>
      <c r="X10" s="141">
        <v>12</v>
      </c>
      <c r="Y10" s="226">
        <v>7</v>
      </c>
      <c r="Z10" s="146" t="s">
        <v>12</v>
      </c>
      <c r="AA10" s="226">
        <v>7</v>
      </c>
      <c r="AB10" s="146" t="s">
        <v>12</v>
      </c>
      <c r="AC10" s="226">
        <v>7</v>
      </c>
      <c r="AD10" s="141">
        <v>3</v>
      </c>
      <c r="AE10" s="224">
        <v>7</v>
      </c>
      <c r="AF10" s="204">
        <v>6.17</v>
      </c>
    </row>
    <row r="11" spans="1:32" ht="18" thickBot="1">
      <c r="A11" s="217"/>
      <c r="B11" s="210">
        <v>1983</v>
      </c>
      <c r="C11" s="142" t="s">
        <v>53</v>
      </c>
      <c r="D11" s="143"/>
      <c r="E11" s="134">
        <v>2</v>
      </c>
      <c r="F11" s="145">
        <v>1</v>
      </c>
      <c r="G11" s="227"/>
      <c r="H11" s="145">
        <v>1</v>
      </c>
      <c r="I11" s="225"/>
      <c r="J11" s="145">
        <v>0</v>
      </c>
      <c r="K11" s="227"/>
      <c r="L11" s="145">
        <v>0</v>
      </c>
      <c r="M11" s="223"/>
      <c r="N11" s="145">
        <v>0.5</v>
      </c>
      <c r="O11" s="223"/>
      <c r="P11" s="145">
        <v>0.5</v>
      </c>
      <c r="Q11" s="223"/>
      <c r="R11" s="145">
        <v>1</v>
      </c>
      <c r="S11" s="227"/>
      <c r="T11" s="147">
        <v>0</v>
      </c>
      <c r="U11" s="227"/>
      <c r="V11" s="145">
        <v>1</v>
      </c>
      <c r="W11" s="227"/>
      <c r="X11" s="145">
        <v>1</v>
      </c>
      <c r="Y11" s="227"/>
      <c r="Z11" s="147">
        <v>0</v>
      </c>
      <c r="AA11" s="227"/>
      <c r="AB11" s="147">
        <v>0</v>
      </c>
      <c r="AC11" s="227"/>
      <c r="AD11" s="145">
        <v>0</v>
      </c>
      <c r="AE11" s="225"/>
      <c r="AF11" s="201"/>
    </row>
    <row r="12" spans="1:32" ht="17.25">
      <c r="A12" s="217" t="s">
        <v>75</v>
      </c>
      <c r="B12" s="211">
        <v>12</v>
      </c>
      <c r="C12" s="196" t="s">
        <v>62</v>
      </c>
      <c r="D12" s="161"/>
      <c r="E12" s="159"/>
      <c r="F12" s="163">
        <v>17</v>
      </c>
      <c r="G12" s="228">
        <v>1.5</v>
      </c>
      <c r="H12" s="151">
        <v>8</v>
      </c>
      <c r="I12" s="222">
        <v>1.5</v>
      </c>
      <c r="J12" s="149">
        <v>17</v>
      </c>
      <c r="K12" s="222">
        <v>2.5</v>
      </c>
      <c r="L12" s="141">
        <v>15</v>
      </c>
      <c r="M12" s="222">
        <v>3</v>
      </c>
      <c r="N12" s="140">
        <v>18</v>
      </c>
      <c r="O12" s="222">
        <v>3</v>
      </c>
      <c r="P12" s="166" t="s">
        <v>143</v>
      </c>
      <c r="Q12" s="222">
        <v>4</v>
      </c>
      <c r="R12" s="141">
        <v>19</v>
      </c>
      <c r="S12" s="222">
        <v>4.5</v>
      </c>
      <c r="T12" s="140">
        <v>15</v>
      </c>
      <c r="U12" s="222">
        <v>4.5</v>
      </c>
      <c r="V12" s="141">
        <v>16</v>
      </c>
      <c r="W12" s="222">
        <v>5.5</v>
      </c>
      <c r="X12" s="140">
        <v>8</v>
      </c>
      <c r="Y12" s="222">
        <v>5.5</v>
      </c>
      <c r="Z12" s="140">
        <v>16</v>
      </c>
      <c r="AA12" s="222">
        <v>6</v>
      </c>
      <c r="AB12" s="141">
        <v>14</v>
      </c>
      <c r="AC12" s="222">
        <v>6.5</v>
      </c>
      <c r="AD12" s="141">
        <v>7</v>
      </c>
      <c r="AE12" s="224">
        <v>7</v>
      </c>
      <c r="AF12" s="204">
        <v>5.76</v>
      </c>
    </row>
    <row r="13" spans="1:32" ht="18" thickBot="1">
      <c r="A13" s="217"/>
      <c r="B13" s="212">
        <v>1721</v>
      </c>
      <c r="C13" s="197" t="s">
        <v>63</v>
      </c>
      <c r="D13" s="164"/>
      <c r="E13" s="160">
        <v>1</v>
      </c>
      <c r="F13" s="145">
        <v>0.5</v>
      </c>
      <c r="G13" s="229"/>
      <c r="H13" s="144">
        <v>0</v>
      </c>
      <c r="I13" s="223"/>
      <c r="J13" s="145">
        <v>1</v>
      </c>
      <c r="K13" s="223"/>
      <c r="L13" s="145">
        <v>0.5</v>
      </c>
      <c r="M13" s="223"/>
      <c r="N13" s="145">
        <v>0</v>
      </c>
      <c r="O13" s="223"/>
      <c r="P13" s="167">
        <v>1</v>
      </c>
      <c r="Q13" s="223"/>
      <c r="R13" s="145">
        <v>0.5</v>
      </c>
      <c r="S13" s="223"/>
      <c r="T13" s="145">
        <v>0</v>
      </c>
      <c r="U13" s="223"/>
      <c r="V13" s="145">
        <v>1</v>
      </c>
      <c r="W13" s="223"/>
      <c r="X13" s="145">
        <v>0</v>
      </c>
      <c r="Y13" s="223"/>
      <c r="Z13" s="145">
        <v>0.5</v>
      </c>
      <c r="AA13" s="223"/>
      <c r="AB13" s="145">
        <v>0.5</v>
      </c>
      <c r="AC13" s="223"/>
      <c r="AD13" s="145">
        <v>0.5</v>
      </c>
      <c r="AE13" s="225"/>
      <c r="AF13" s="201"/>
    </row>
    <row r="14" spans="1:32" ht="17.25">
      <c r="A14" s="217" t="s">
        <v>76</v>
      </c>
      <c r="B14" s="209">
        <v>15</v>
      </c>
      <c r="C14" s="196" t="s">
        <v>68</v>
      </c>
      <c r="D14" s="137"/>
      <c r="E14" s="129"/>
      <c r="F14" s="141">
        <v>23</v>
      </c>
      <c r="G14" s="228">
        <v>1</v>
      </c>
      <c r="H14" s="146" t="s">
        <v>12</v>
      </c>
      <c r="I14" s="222">
        <v>1</v>
      </c>
      <c r="J14" s="141">
        <v>14</v>
      </c>
      <c r="K14" s="222">
        <v>2</v>
      </c>
      <c r="L14" s="150">
        <v>12</v>
      </c>
      <c r="M14" s="222">
        <v>2.5</v>
      </c>
      <c r="N14" s="140">
        <v>21</v>
      </c>
      <c r="O14" s="222">
        <v>3.5</v>
      </c>
      <c r="P14" s="141">
        <v>3</v>
      </c>
      <c r="Q14" s="222">
        <v>3.5</v>
      </c>
      <c r="R14" s="146" t="s">
        <v>12</v>
      </c>
      <c r="S14" s="222">
        <v>3.5</v>
      </c>
      <c r="T14" s="141">
        <v>12</v>
      </c>
      <c r="U14" s="222">
        <v>4.5</v>
      </c>
      <c r="V14" s="140">
        <v>14</v>
      </c>
      <c r="W14" s="222">
        <v>4.5</v>
      </c>
      <c r="X14" s="141">
        <v>21</v>
      </c>
      <c r="Y14" s="222">
        <v>5.5</v>
      </c>
      <c r="Z14" s="140">
        <v>23</v>
      </c>
      <c r="AA14" s="222">
        <v>6</v>
      </c>
      <c r="AB14" s="140">
        <v>3</v>
      </c>
      <c r="AC14" s="222">
        <v>6</v>
      </c>
      <c r="AD14" s="141">
        <v>17</v>
      </c>
      <c r="AE14" s="224">
        <v>7</v>
      </c>
      <c r="AF14" s="204">
        <v>5.39</v>
      </c>
    </row>
    <row r="15" spans="1:32" ht="18" thickBot="1">
      <c r="A15" s="217"/>
      <c r="B15" s="210">
        <v>1653</v>
      </c>
      <c r="C15" s="197" t="s">
        <v>69</v>
      </c>
      <c r="D15" s="143"/>
      <c r="E15" s="134">
        <v>1</v>
      </c>
      <c r="F15" s="145">
        <v>0</v>
      </c>
      <c r="G15" s="229"/>
      <c r="H15" s="147">
        <v>0</v>
      </c>
      <c r="I15" s="223"/>
      <c r="J15" s="145">
        <v>1</v>
      </c>
      <c r="K15" s="223"/>
      <c r="L15" s="145">
        <v>0.5</v>
      </c>
      <c r="M15" s="223"/>
      <c r="N15" s="145">
        <v>1</v>
      </c>
      <c r="O15" s="223"/>
      <c r="P15" s="145">
        <v>0</v>
      </c>
      <c r="Q15" s="223"/>
      <c r="R15" s="147">
        <v>0</v>
      </c>
      <c r="S15" s="223"/>
      <c r="T15" s="145">
        <v>1</v>
      </c>
      <c r="U15" s="223"/>
      <c r="V15" s="145">
        <v>0</v>
      </c>
      <c r="W15" s="223"/>
      <c r="X15" s="145">
        <v>1</v>
      </c>
      <c r="Y15" s="223"/>
      <c r="Z15" s="145">
        <v>0.5</v>
      </c>
      <c r="AA15" s="223"/>
      <c r="AB15" s="145">
        <v>0</v>
      </c>
      <c r="AC15" s="223"/>
      <c r="AD15" s="145">
        <v>1</v>
      </c>
      <c r="AE15" s="225"/>
      <c r="AF15" s="202"/>
    </row>
    <row r="16" spans="1:32" ht="17.25">
      <c r="A16" s="217" t="s">
        <v>77</v>
      </c>
      <c r="B16" s="213">
        <v>23</v>
      </c>
      <c r="C16" s="198" t="s">
        <v>150</v>
      </c>
      <c r="D16" s="137"/>
      <c r="E16" s="129"/>
      <c r="F16" s="140">
        <v>15</v>
      </c>
      <c r="G16" s="228">
        <v>1</v>
      </c>
      <c r="H16" s="146" t="s">
        <v>12</v>
      </c>
      <c r="I16" s="222">
        <v>1</v>
      </c>
      <c r="J16" s="146" t="s">
        <v>12</v>
      </c>
      <c r="K16" s="222">
        <v>1</v>
      </c>
      <c r="L16" s="141">
        <v>3</v>
      </c>
      <c r="M16" s="222">
        <v>1.5</v>
      </c>
      <c r="N16" s="140">
        <v>19</v>
      </c>
      <c r="O16" s="222">
        <v>2.5</v>
      </c>
      <c r="P16" s="141">
        <v>22</v>
      </c>
      <c r="Q16" s="222">
        <v>3.5</v>
      </c>
      <c r="R16" s="146" t="s">
        <v>12</v>
      </c>
      <c r="S16" s="222">
        <v>3.5</v>
      </c>
      <c r="T16" s="140">
        <v>14</v>
      </c>
      <c r="U16" s="222">
        <v>4.5</v>
      </c>
      <c r="V16" s="146" t="s">
        <v>12</v>
      </c>
      <c r="W16" s="222">
        <v>4.5</v>
      </c>
      <c r="X16" s="141">
        <v>14</v>
      </c>
      <c r="Y16" s="222">
        <v>5.5</v>
      </c>
      <c r="Z16" s="141">
        <v>15</v>
      </c>
      <c r="AA16" s="222">
        <v>6</v>
      </c>
      <c r="AB16" s="146" t="s">
        <v>12</v>
      </c>
      <c r="AC16" s="222">
        <v>6</v>
      </c>
      <c r="AD16" s="140">
        <v>10</v>
      </c>
      <c r="AE16" s="224">
        <v>7</v>
      </c>
      <c r="AF16" s="206">
        <v>3.45</v>
      </c>
    </row>
    <row r="17" spans="1:32" ht="18" thickBot="1">
      <c r="A17" s="217"/>
      <c r="B17" s="214">
        <v>1648</v>
      </c>
      <c r="C17" s="199" t="s">
        <v>151</v>
      </c>
      <c r="D17" s="143"/>
      <c r="E17" s="134">
        <v>0</v>
      </c>
      <c r="F17" s="145">
        <v>1</v>
      </c>
      <c r="G17" s="229"/>
      <c r="H17" s="147">
        <v>0</v>
      </c>
      <c r="I17" s="223"/>
      <c r="J17" s="147">
        <v>0</v>
      </c>
      <c r="K17" s="223"/>
      <c r="L17" s="145">
        <v>0.5</v>
      </c>
      <c r="M17" s="223"/>
      <c r="N17" s="145">
        <v>1</v>
      </c>
      <c r="O17" s="223"/>
      <c r="P17" s="145">
        <v>1</v>
      </c>
      <c r="Q17" s="223"/>
      <c r="R17" s="147">
        <v>0</v>
      </c>
      <c r="S17" s="223"/>
      <c r="T17" s="145">
        <v>1</v>
      </c>
      <c r="U17" s="223"/>
      <c r="V17" s="147">
        <v>0</v>
      </c>
      <c r="W17" s="223"/>
      <c r="X17" s="145">
        <v>1</v>
      </c>
      <c r="Y17" s="223"/>
      <c r="Z17" s="145">
        <v>0.5</v>
      </c>
      <c r="AA17" s="223"/>
      <c r="AB17" s="147">
        <v>0</v>
      </c>
      <c r="AC17" s="223"/>
      <c r="AD17" s="145">
        <v>1</v>
      </c>
      <c r="AE17" s="225"/>
      <c r="AF17" s="202"/>
    </row>
    <row r="18" spans="1:32" ht="17.25">
      <c r="A18" s="217" t="s">
        <v>78</v>
      </c>
      <c r="B18" s="211">
        <v>14</v>
      </c>
      <c r="C18" s="136" t="s">
        <v>17</v>
      </c>
      <c r="D18" s="137"/>
      <c r="E18" s="129"/>
      <c r="F18" s="149">
        <v>16</v>
      </c>
      <c r="G18" s="226">
        <v>2</v>
      </c>
      <c r="H18" s="149">
        <v>20</v>
      </c>
      <c r="I18" s="222">
        <v>2</v>
      </c>
      <c r="J18" s="140">
        <v>15</v>
      </c>
      <c r="K18" s="222">
        <v>2</v>
      </c>
      <c r="L18" s="140">
        <v>10</v>
      </c>
      <c r="M18" s="222">
        <v>2</v>
      </c>
      <c r="N18" s="141">
        <v>17</v>
      </c>
      <c r="O18" s="222">
        <v>3</v>
      </c>
      <c r="P18" s="140">
        <v>16</v>
      </c>
      <c r="Q18" s="222">
        <v>4</v>
      </c>
      <c r="R18" s="140">
        <v>8</v>
      </c>
      <c r="S18" s="222">
        <v>4</v>
      </c>
      <c r="T18" s="141">
        <v>23</v>
      </c>
      <c r="U18" s="222">
        <v>4</v>
      </c>
      <c r="V18" s="141">
        <v>15</v>
      </c>
      <c r="W18" s="222">
        <v>5</v>
      </c>
      <c r="X18" s="140">
        <v>23</v>
      </c>
      <c r="Y18" s="222">
        <v>5</v>
      </c>
      <c r="Z18" s="141">
        <v>10</v>
      </c>
      <c r="AA18" s="222">
        <v>5</v>
      </c>
      <c r="AB18" s="140">
        <v>12</v>
      </c>
      <c r="AC18" s="222">
        <v>5.5</v>
      </c>
      <c r="AD18" s="140">
        <v>19</v>
      </c>
      <c r="AE18" s="226">
        <v>6</v>
      </c>
      <c r="AF18" s="204">
        <v>7.09</v>
      </c>
    </row>
    <row r="19" spans="1:32" ht="18" thickBot="1">
      <c r="A19" s="217"/>
      <c r="B19" s="212">
        <v>1657</v>
      </c>
      <c r="C19" s="142" t="s">
        <v>16</v>
      </c>
      <c r="D19" s="143"/>
      <c r="E19" s="134">
        <v>1</v>
      </c>
      <c r="F19" s="152">
        <v>1</v>
      </c>
      <c r="G19" s="227"/>
      <c r="H19" s="144">
        <v>0</v>
      </c>
      <c r="I19" s="223"/>
      <c r="J19" s="145">
        <v>0</v>
      </c>
      <c r="K19" s="223"/>
      <c r="L19" s="145">
        <v>0</v>
      </c>
      <c r="M19" s="223"/>
      <c r="N19" s="145">
        <v>1</v>
      </c>
      <c r="O19" s="223"/>
      <c r="P19" s="145">
        <v>1</v>
      </c>
      <c r="Q19" s="223"/>
      <c r="R19" s="145">
        <v>0</v>
      </c>
      <c r="S19" s="223"/>
      <c r="T19" s="145">
        <v>0</v>
      </c>
      <c r="U19" s="223"/>
      <c r="V19" s="145">
        <v>1</v>
      </c>
      <c r="W19" s="223"/>
      <c r="X19" s="145">
        <v>0</v>
      </c>
      <c r="Y19" s="223"/>
      <c r="Z19" s="145">
        <v>0</v>
      </c>
      <c r="AA19" s="223"/>
      <c r="AB19" s="145">
        <v>0.5</v>
      </c>
      <c r="AC19" s="223"/>
      <c r="AD19" s="145">
        <v>0.5</v>
      </c>
      <c r="AE19" s="227"/>
      <c r="AF19" s="201"/>
    </row>
    <row r="20" spans="1:32" ht="17.25">
      <c r="A20" s="217" t="s">
        <v>79</v>
      </c>
      <c r="B20" s="211">
        <v>17</v>
      </c>
      <c r="C20" s="136" t="s">
        <v>60</v>
      </c>
      <c r="D20" s="137"/>
      <c r="E20" s="129"/>
      <c r="F20" s="165">
        <v>12</v>
      </c>
      <c r="G20" s="228">
        <v>0.5</v>
      </c>
      <c r="H20" s="150">
        <v>19</v>
      </c>
      <c r="I20" s="222">
        <v>0.5</v>
      </c>
      <c r="J20" s="140">
        <v>12</v>
      </c>
      <c r="K20" s="222">
        <v>0.5</v>
      </c>
      <c r="L20" s="141">
        <v>16</v>
      </c>
      <c r="M20" s="222">
        <v>1</v>
      </c>
      <c r="N20" s="140">
        <v>14</v>
      </c>
      <c r="O20" s="222">
        <v>1</v>
      </c>
      <c r="P20" s="141">
        <v>21</v>
      </c>
      <c r="Q20" s="222">
        <v>1</v>
      </c>
      <c r="R20" s="140">
        <v>18</v>
      </c>
      <c r="S20" s="222">
        <v>2</v>
      </c>
      <c r="T20" s="141">
        <v>19</v>
      </c>
      <c r="U20" s="222">
        <v>2</v>
      </c>
      <c r="V20" s="140">
        <v>22</v>
      </c>
      <c r="W20" s="222">
        <v>3</v>
      </c>
      <c r="X20" s="141">
        <v>22</v>
      </c>
      <c r="Y20" s="222">
        <v>4</v>
      </c>
      <c r="Z20" s="141">
        <v>18</v>
      </c>
      <c r="AA20" s="222">
        <v>5</v>
      </c>
      <c r="AB20" s="166" t="s">
        <v>143</v>
      </c>
      <c r="AC20" s="222">
        <v>6</v>
      </c>
      <c r="AD20" s="140">
        <v>15</v>
      </c>
      <c r="AE20" s="226">
        <v>6</v>
      </c>
      <c r="AF20" s="204">
        <v>4.51</v>
      </c>
    </row>
    <row r="21" spans="1:32" ht="18" thickBot="1">
      <c r="A21" s="217"/>
      <c r="B21" s="212">
        <v>1551</v>
      </c>
      <c r="C21" s="142" t="s">
        <v>9</v>
      </c>
      <c r="D21" s="143"/>
      <c r="E21" s="134">
        <v>0</v>
      </c>
      <c r="F21" s="145">
        <v>0.5</v>
      </c>
      <c r="G21" s="229"/>
      <c r="H21" s="145">
        <v>0</v>
      </c>
      <c r="I21" s="223"/>
      <c r="J21" s="145">
        <v>0</v>
      </c>
      <c r="K21" s="223"/>
      <c r="L21" s="145">
        <v>0.5</v>
      </c>
      <c r="M21" s="223"/>
      <c r="N21" s="145">
        <v>0</v>
      </c>
      <c r="O21" s="223"/>
      <c r="P21" s="145">
        <v>0</v>
      </c>
      <c r="Q21" s="223"/>
      <c r="R21" s="145">
        <v>1</v>
      </c>
      <c r="S21" s="223"/>
      <c r="T21" s="145">
        <v>0</v>
      </c>
      <c r="U21" s="223"/>
      <c r="V21" s="145">
        <v>1</v>
      </c>
      <c r="W21" s="223"/>
      <c r="X21" s="145">
        <v>1</v>
      </c>
      <c r="Y21" s="223"/>
      <c r="Z21" s="145">
        <v>1</v>
      </c>
      <c r="AA21" s="223"/>
      <c r="AB21" s="167">
        <v>1</v>
      </c>
      <c r="AC21" s="223"/>
      <c r="AD21" s="145">
        <v>0</v>
      </c>
      <c r="AE21" s="227"/>
      <c r="AF21" s="201"/>
    </row>
    <row r="22" spans="1:32" ht="17.25">
      <c r="A22" s="217" t="s">
        <v>80</v>
      </c>
      <c r="B22" s="209">
        <v>10</v>
      </c>
      <c r="C22" s="136" t="s">
        <v>67</v>
      </c>
      <c r="D22" s="161"/>
      <c r="E22" s="159"/>
      <c r="F22" s="146" t="s">
        <v>12</v>
      </c>
      <c r="G22" s="228">
        <v>1</v>
      </c>
      <c r="H22" s="162">
        <v>9</v>
      </c>
      <c r="I22" s="222">
        <v>1</v>
      </c>
      <c r="J22" s="163">
        <v>11</v>
      </c>
      <c r="K22" s="222">
        <v>2</v>
      </c>
      <c r="L22" s="151">
        <v>14</v>
      </c>
      <c r="M22" s="222">
        <v>3</v>
      </c>
      <c r="N22" s="146" t="s">
        <v>12</v>
      </c>
      <c r="O22" s="222">
        <v>3</v>
      </c>
      <c r="P22" s="141">
        <v>11</v>
      </c>
      <c r="Q22" s="222">
        <v>4</v>
      </c>
      <c r="R22" s="146" t="s">
        <v>12</v>
      </c>
      <c r="S22" s="222">
        <v>4</v>
      </c>
      <c r="T22" s="140">
        <v>7</v>
      </c>
      <c r="U22" s="222">
        <v>4</v>
      </c>
      <c r="V22" s="146" t="s">
        <v>12</v>
      </c>
      <c r="W22" s="222">
        <v>4</v>
      </c>
      <c r="X22" s="141">
        <v>18</v>
      </c>
      <c r="Y22" s="222">
        <v>5</v>
      </c>
      <c r="Z22" s="140">
        <v>14</v>
      </c>
      <c r="AA22" s="222">
        <v>6</v>
      </c>
      <c r="AB22" s="146" t="s">
        <v>12</v>
      </c>
      <c r="AC22" s="222">
        <v>6</v>
      </c>
      <c r="AD22" s="141">
        <v>23</v>
      </c>
      <c r="AE22" s="226">
        <v>6</v>
      </c>
      <c r="AF22" s="204">
        <v>4.18</v>
      </c>
    </row>
    <row r="23" spans="1:32" ht="18" thickBot="1">
      <c r="A23" s="217"/>
      <c r="B23" s="210">
        <v>1788</v>
      </c>
      <c r="C23" s="142" t="s">
        <v>13</v>
      </c>
      <c r="D23" s="164"/>
      <c r="E23" s="160">
        <v>1</v>
      </c>
      <c r="F23" s="147">
        <v>0</v>
      </c>
      <c r="G23" s="229"/>
      <c r="H23" s="144">
        <v>0</v>
      </c>
      <c r="I23" s="223"/>
      <c r="J23" s="144">
        <v>1</v>
      </c>
      <c r="K23" s="223"/>
      <c r="L23" s="145">
        <v>1</v>
      </c>
      <c r="M23" s="223"/>
      <c r="N23" s="147">
        <v>0</v>
      </c>
      <c r="O23" s="223"/>
      <c r="P23" s="145">
        <v>1</v>
      </c>
      <c r="Q23" s="223"/>
      <c r="R23" s="147">
        <v>0</v>
      </c>
      <c r="S23" s="223"/>
      <c r="T23" s="145">
        <v>0</v>
      </c>
      <c r="U23" s="223"/>
      <c r="V23" s="147">
        <v>0</v>
      </c>
      <c r="W23" s="223"/>
      <c r="X23" s="145">
        <v>1</v>
      </c>
      <c r="Y23" s="223"/>
      <c r="Z23" s="145">
        <v>1</v>
      </c>
      <c r="AA23" s="223"/>
      <c r="AB23" s="147">
        <v>0</v>
      </c>
      <c r="AC23" s="223"/>
      <c r="AD23" s="145">
        <v>0</v>
      </c>
      <c r="AE23" s="227"/>
      <c r="AF23" s="201"/>
    </row>
    <row r="24" spans="1:32" ht="17.25">
      <c r="A24" s="217" t="s">
        <v>81</v>
      </c>
      <c r="B24" s="213">
        <v>16</v>
      </c>
      <c r="C24" s="136" t="s">
        <v>15</v>
      </c>
      <c r="D24" s="137"/>
      <c r="E24" s="129"/>
      <c r="F24" s="150">
        <v>14</v>
      </c>
      <c r="G24" s="222">
        <v>0</v>
      </c>
      <c r="H24" s="141">
        <v>18</v>
      </c>
      <c r="I24" s="222">
        <v>1</v>
      </c>
      <c r="J24" s="141">
        <v>19</v>
      </c>
      <c r="K24" s="222">
        <v>2</v>
      </c>
      <c r="L24" s="140">
        <v>17</v>
      </c>
      <c r="M24" s="222">
        <v>2.5</v>
      </c>
      <c r="N24" s="140">
        <v>22</v>
      </c>
      <c r="O24" s="222">
        <v>3.5</v>
      </c>
      <c r="P24" s="141">
        <v>14</v>
      </c>
      <c r="Q24" s="222">
        <v>3.5</v>
      </c>
      <c r="R24" s="141">
        <v>20</v>
      </c>
      <c r="S24" s="222">
        <v>4.5</v>
      </c>
      <c r="T24" s="146" t="s">
        <v>12</v>
      </c>
      <c r="U24" s="222">
        <v>4.5</v>
      </c>
      <c r="V24" s="140">
        <v>12</v>
      </c>
      <c r="W24" s="222">
        <v>4.5</v>
      </c>
      <c r="X24" s="146" t="s">
        <v>12</v>
      </c>
      <c r="Y24" s="222">
        <v>4.5</v>
      </c>
      <c r="Z24" s="141">
        <v>12</v>
      </c>
      <c r="AA24" s="222">
        <v>5</v>
      </c>
      <c r="AB24" s="146" t="s">
        <v>12</v>
      </c>
      <c r="AC24" s="222">
        <v>5</v>
      </c>
      <c r="AD24" s="140">
        <v>21</v>
      </c>
      <c r="AE24" s="226">
        <v>6</v>
      </c>
      <c r="AF24" s="204">
        <v>3.69</v>
      </c>
    </row>
    <row r="25" spans="1:32" ht="18" thickBot="1">
      <c r="A25" s="217"/>
      <c r="B25" s="214">
        <v>1572</v>
      </c>
      <c r="C25" s="142" t="s">
        <v>16</v>
      </c>
      <c r="D25" s="143"/>
      <c r="E25" s="134">
        <v>0</v>
      </c>
      <c r="F25" s="144">
        <v>0</v>
      </c>
      <c r="G25" s="223"/>
      <c r="H25" s="145">
        <v>1</v>
      </c>
      <c r="I25" s="223"/>
      <c r="J25" s="145">
        <v>1</v>
      </c>
      <c r="K25" s="223"/>
      <c r="L25" s="145">
        <v>0.5</v>
      </c>
      <c r="M25" s="223"/>
      <c r="N25" s="145">
        <v>1</v>
      </c>
      <c r="O25" s="223"/>
      <c r="P25" s="145">
        <v>0</v>
      </c>
      <c r="Q25" s="223"/>
      <c r="R25" s="145">
        <v>1</v>
      </c>
      <c r="S25" s="223"/>
      <c r="T25" s="147">
        <v>0</v>
      </c>
      <c r="U25" s="223"/>
      <c r="V25" s="145">
        <v>0</v>
      </c>
      <c r="W25" s="223"/>
      <c r="X25" s="147">
        <v>0</v>
      </c>
      <c r="Y25" s="223"/>
      <c r="Z25" s="145">
        <v>0.5</v>
      </c>
      <c r="AA25" s="223"/>
      <c r="AB25" s="147">
        <v>0</v>
      </c>
      <c r="AC25" s="223"/>
      <c r="AD25" s="145">
        <v>1</v>
      </c>
      <c r="AE25" s="227"/>
      <c r="AF25" s="201"/>
    </row>
    <row r="26" spans="1:31" ht="17.25">
      <c r="A26" s="217" t="s">
        <v>82</v>
      </c>
      <c r="B26" s="135">
        <v>19</v>
      </c>
      <c r="C26" s="136" t="s">
        <v>61</v>
      </c>
      <c r="D26" s="137"/>
      <c r="E26" s="129"/>
      <c r="F26" s="162">
        <v>20</v>
      </c>
      <c r="G26" s="222">
        <v>0</v>
      </c>
      <c r="H26" s="151">
        <v>14</v>
      </c>
      <c r="I26" s="222">
        <v>1</v>
      </c>
      <c r="J26" s="140">
        <v>16</v>
      </c>
      <c r="K26" s="222">
        <v>1</v>
      </c>
      <c r="L26" s="166" t="s">
        <v>143</v>
      </c>
      <c r="M26" s="222">
        <v>2</v>
      </c>
      <c r="N26" s="141">
        <v>23</v>
      </c>
      <c r="O26" s="222">
        <v>2</v>
      </c>
      <c r="P26" s="141">
        <v>18</v>
      </c>
      <c r="Q26" s="222">
        <v>2.5</v>
      </c>
      <c r="R26" s="140">
        <v>12</v>
      </c>
      <c r="S26" s="222">
        <v>3</v>
      </c>
      <c r="T26" s="140">
        <v>17</v>
      </c>
      <c r="U26" s="222">
        <v>4</v>
      </c>
      <c r="V26" s="141">
        <v>21</v>
      </c>
      <c r="W26" s="222">
        <v>4</v>
      </c>
      <c r="X26" s="146" t="s">
        <v>12</v>
      </c>
      <c r="Y26" s="222">
        <v>4</v>
      </c>
      <c r="Z26" s="146" t="s">
        <v>12</v>
      </c>
      <c r="AA26" s="222">
        <v>4</v>
      </c>
      <c r="AB26" s="140">
        <v>22</v>
      </c>
      <c r="AC26" s="222">
        <v>5</v>
      </c>
      <c r="AD26" s="141">
        <v>14</v>
      </c>
      <c r="AE26" s="222">
        <v>5.5</v>
      </c>
    </row>
    <row r="27" spans="1:31" ht="18" thickBot="1">
      <c r="A27" s="217"/>
      <c r="B27" s="194" t="s">
        <v>58</v>
      </c>
      <c r="C27" s="142" t="s">
        <v>16</v>
      </c>
      <c r="D27" s="143"/>
      <c r="E27" s="134">
        <v>0</v>
      </c>
      <c r="F27" s="144">
        <v>0</v>
      </c>
      <c r="G27" s="223"/>
      <c r="H27" s="145">
        <v>1</v>
      </c>
      <c r="I27" s="223"/>
      <c r="J27" s="145">
        <v>0</v>
      </c>
      <c r="K27" s="223"/>
      <c r="L27" s="167">
        <v>1</v>
      </c>
      <c r="M27" s="223"/>
      <c r="N27" s="145">
        <v>0</v>
      </c>
      <c r="O27" s="223"/>
      <c r="P27" s="145">
        <v>0.5</v>
      </c>
      <c r="Q27" s="223"/>
      <c r="R27" s="145">
        <v>0.5</v>
      </c>
      <c r="S27" s="223"/>
      <c r="T27" s="145">
        <v>1</v>
      </c>
      <c r="U27" s="223"/>
      <c r="V27" s="145">
        <v>0</v>
      </c>
      <c r="W27" s="223"/>
      <c r="X27" s="147">
        <v>0</v>
      </c>
      <c r="Y27" s="223"/>
      <c r="Z27" s="147">
        <v>0</v>
      </c>
      <c r="AA27" s="223"/>
      <c r="AB27" s="145">
        <v>1</v>
      </c>
      <c r="AC27" s="223"/>
      <c r="AD27" s="145">
        <v>0.5</v>
      </c>
      <c r="AE27" s="223"/>
    </row>
    <row r="28" spans="1:31" ht="18" thickBot="1">
      <c r="A28" s="217" t="s">
        <v>83</v>
      </c>
      <c r="B28" s="135">
        <v>5</v>
      </c>
      <c r="C28" s="136" t="s">
        <v>66</v>
      </c>
      <c r="D28" s="137"/>
      <c r="E28" s="129"/>
      <c r="F28" s="146" t="s">
        <v>12</v>
      </c>
      <c r="G28" s="226">
        <v>2</v>
      </c>
      <c r="H28" s="140">
        <v>6</v>
      </c>
      <c r="I28" s="222">
        <v>2</v>
      </c>
      <c r="J28" s="146" t="s">
        <v>12</v>
      </c>
      <c r="K28" s="222">
        <v>2</v>
      </c>
      <c r="L28" s="146" t="s">
        <v>12</v>
      </c>
      <c r="M28" s="222">
        <v>2</v>
      </c>
      <c r="N28" s="146" t="s">
        <v>12</v>
      </c>
      <c r="O28" s="222">
        <v>2</v>
      </c>
      <c r="P28" s="141">
        <v>8</v>
      </c>
      <c r="Q28" s="222">
        <v>2.5</v>
      </c>
      <c r="R28" s="140">
        <v>7</v>
      </c>
      <c r="S28" s="222">
        <v>2.5</v>
      </c>
      <c r="T28" s="146" t="s">
        <v>12</v>
      </c>
      <c r="U28" s="222">
        <v>2.5</v>
      </c>
      <c r="V28" s="141">
        <v>3</v>
      </c>
      <c r="W28" s="222">
        <v>3</v>
      </c>
      <c r="X28" s="146" t="s">
        <v>12</v>
      </c>
      <c r="Y28" s="222">
        <v>3</v>
      </c>
      <c r="Z28" s="141">
        <v>21</v>
      </c>
      <c r="AA28" s="222">
        <v>4</v>
      </c>
      <c r="AB28" s="146" t="s">
        <v>12</v>
      </c>
      <c r="AC28" s="222">
        <v>4</v>
      </c>
      <c r="AD28" s="141">
        <v>18</v>
      </c>
      <c r="AE28" s="222">
        <v>5</v>
      </c>
    </row>
    <row r="29" spans="1:31" ht="18" thickBot="1">
      <c r="A29" s="217"/>
      <c r="B29" s="194">
        <v>2009</v>
      </c>
      <c r="C29" s="142" t="s">
        <v>9</v>
      </c>
      <c r="D29" s="143"/>
      <c r="E29" s="134">
        <v>2</v>
      </c>
      <c r="F29" s="147">
        <v>0</v>
      </c>
      <c r="G29" s="227"/>
      <c r="H29" s="145">
        <v>0</v>
      </c>
      <c r="I29" s="223"/>
      <c r="J29" s="147">
        <v>0</v>
      </c>
      <c r="K29" s="223"/>
      <c r="L29" s="147">
        <v>0</v>
      </c>
      <c r="M29" s="223"/>
      <c r="N29" s="147">
        <v>0</v>
      </c>
      <c r="O29" s="223"/>
      <c r="P29" s="145">
        <v>0.5</v>
      </c>
      <c r="Q29" s="223"/>
      <c r="R29" s="148">
        <v>0</v>
      </c>
      <c r="S29" s="223"/>
      <c r="T29" s="147">
        <v>0</v>
      </c>
      <c r="U29" s="223"/>
      <c r="V29" s="145">
        <v>0.5</v>
      </c>
      <c r="W29" s="223"/>
      <c r="X29" s="147">
        <v>0</v>
      </c>
      <c r="Y29" s="223"/>
      <c r="Z29" s="145">
        <v>1</v>
      </c>
      <c r="AA29" s="223"/>
      <c r="AB29" s="147">
        <v>0</v>
      </c>
      <c r="AC29" s="223"/>
      <c r="AD29" s="145">
        <v>1</v>
      </c>
      <c r="AE29" s="223"/>
    </row>
    <row r="30" spans="1:31" ht="17.25">
      <c r="A30" s="217" t="s">
        <v>84</v>
      </c>
      <c r="B30" s="135">
        <v>6</v>
      </c>
      <c r="C30" s="136" t="s">
        <v>50</v>
      </c>
      <c r="D30" s="137"/>
      <c r="E30" s="129"/>
      <c r="F30" s="150">
        <v>4</v>
      </c>
      <c r="G30" s="226">
        <v>2.5</v>
      </c>
      <c r="H30" s="141">
        <v>5</v>
      </c>
      <c r="I30" s="230">
        <v>3.5</v>
      </c>
      <c r="J30" s="141">
        <v>3</v>
      </c>
      <c r="K30" s="230">
        <v>4</v>
      </c>
      <c r="L30" s="140">
        <v>8</v>
      </c>
      <c r="M30" s="230">
        <v>5</v>
      </c>
      <c r="N30" s="140">
        <v>3</v>
      </c>
      <c r="O30" s="230">
        <v>5</v>
      </c>
      <c r="P30" s="141">
        <v>7</v>
      </c>
      <c r="Q30" s="226">
        <v>5</v>
      </c>
      <c r="R30" s="146" t="s">
        <v>12</v>
      </c>
      <c r="S30" s="226">
        <v>5</v>
      </c>
      <c r="T30" s="146" t="s">
        <v>12</v>
      </c>
      <c r="U30" s="226">
        <v>5</v>
      </c>
      <c r="V30" s="146" t="s">
        <v>12</v>
      </c>
      <c r="W30" s="222">
        <v>5</v>
      </c>
      <c r="X30" s="146" t="s">
        <v>12</v>
      </c>
      <c r="Y30" s="222">
        <v>5</v>
      </c>
      <c r="Z30" s="146" t="s">
        <v>12</v>
      </c>
      <c r="AA30" s="222">
        <v>5</v>
      </c>
      <c r="AB30" s="146" t="s">
        <v>12</v>
      </c>
      <c r="AC30" s="222">
        <v>5</v>
      </c>
      <c r="AD30" s="146" t="s">
        <v>12</v>
      </c>
      <c r="AE30" s="222">
        <v>5</v>
      </c>
    </row>
    <row r="31" spans="1:31" ht="18" thickBot="1">
      <c r="A31" s="217"/>
      <c r="B31" s="194">
        <v>1999</v>
      </c>
      <c r="C31" s="142" t="s">
        <v>51</v>
      </c>
      <c r="D31" s="143"/>
      <c r="E31" s="134">
        <v>2</v>
      </c>
      <c r="F31" s="144">
        <v>0.5</v>
      </c>
      <c r="G31" s="227"/>
      <c r="H31" s="145">
        <v>1</v>
      </c>
      <c r="I31" s="231"/>
      <c r="J31" s="145">
        <v>0.5</v>
      </c>
      <c r="K31" s="231"/>
      <c r="L31" s="145">
        <v>1</v>
      </c>
      <c r="M31" s="231"/>
      <c r="N31" s="145">
        <v>0</v>
      </c>
      <c r="O31" s="231"/>
      <c r="P31" s="145">
        <v>0</v>
      </c>
      <c r="Q31" s="227"/>
      <c r="R31" s="147">
        <v>0</v>
      </c>
      <c r="S31" s="227"/>
      <c r="T31" s="147">
        <v>0</v>
      </c>
      <c r="U31" s="227"/>
      <c r="V31" s="147">
        <v>0</v>
      </c>
      <c r="W31" s="223"/>
      <c r="X31" s="147">
        <v>0</v>
      </c>
      <c r="Y31" s="223"/>
      <c r="Z31" s="147">
        <v>0</v>
      </c>
      <c r="AA31" s="223"/>
      <c r="AB31" s="147">
        <v>0</v>
      </c>
      <c r="AC31" s="223"/>
      <c r="AD31" s="147">
        <v>0</v>
      </c>
      <c r="AE31" s="223"/>
    </row>
    <row r="32" spans="1:32" ht="18" thickBot="1">
      <c r="A32" s="217" t="s">
        <v>85</v>
      </c>
      <c r="B32" s="135">
        <v>2</v>
      </c>
      <c r="C32" s="136" t="s">
        <v>44</v>
      </c>
      <c r="D32" s="137"/>
      <c r="E32" s="129"/>
      <c r="F32" s="146" t="s">
        <v>12</v>
      </c>
      <c r="G32" s="226">
        <v>2</v>
      </c>
      <c r="H32" s="140">
        <v>7</v>
      </c>
      <c r="I32" s="224">
        <v>3</v>
      </c>
      <c r="J32" s="140">
        <v>8</v>
      </c>
      <c r="K32" s="230">
        <v>4</v>
      </c>
      <c r="L32" s="141">
        <v>4</v>
      </c>
      <c r="M32" s="226">
        <v>4</v>
      </c>
      <c r="N32" s="146" t="s">
        <v>12</v>
      </c>
      <c r="O32" s="226">
        <v>4</v>
      </c>
      <c r="P32" s="146" t="s">
        <v>12</v>
      </c>
      <c r="Q32" s="222">
        <v>4</v>
      </c>
      <c r="R32" s="146" t="s">
        <v>12</v>
      </c>
      <c r="S32" s="222">
        <v>4</v>
      </c>
      <c r="T32" s="146" t="s">
        <v>12</v>
      </c>
      <c r="U32" s="222">
        <v>4</v>
      </c>
      <c r="V32" s="141">
        <v>7</v>
      </c>
      <c r="W32" s="222">
        <v>4.5</v>
      </c>
      <c r="X32" s="146" t="s">
        <v>12</v>
      </c>
      <c r="Y32" s="222">
        <v>4.5</v>
      </c>
      <c r="Z32" s="146" t="s">
        <v>12</v>
      </c>
      <c r="AA32" s="222">
        <v>4.5</v>
      </c>
      <c r="AB32" s="146" t="s">
        <v>12</v>
      </c>
      <c r="AC32" s="222">
        <v>4.5</v>
      </c>
      <c r="AD32" s="146" t="s">
        <v>12</v>
      </c>
      <c r="AE32" s="222">
        <v>4.5</v>
      </c>
      <c r="AF32" s="204">
        <v>8.2</v>
      </c>
    </row>
    <row r="33" spans="1:32" ht="18" thickBot="1">
      <c r="A33" s="217"/>
      <c r="B33" s="194">
        <v>2164</v>
      </c>
      <c r="C33" s="142" t="s">
        <v>45</v>
      </c>
      <c r="D33" s="143"/>
      <c r="E33" s="134">
        <v>2</v>
      </c>
      <c r="F33" s="147">
        <v>0</v>
      </c>
      <c r="G33" s="227"/>
      <c r="H33" s="145">
        <v>1</v>
      </c>
      <c r="I33" s="225"/>
      <c r="J33" s="145">
        <v>1</v>
      </c>
      <c r="K33" s="231"/>
      <c r="L33" s="145">
        <v>0</v>
      </c>
      <c r="M33" s="227"/>
      <c r="N33" s="147">
        <v>0</v>
      </c>
      <c r="O33" s="227"/>
      <c r="P33" s="147">
        <v>0</v>
      </c>
      <c r="Q33" s="223"/>
      <c r="R33" s="147">
        <v>0</v>
      </c>
      <c r="S33" s="223"/>
      <c r="T33" s="147">
        <v>0</v>
      </c>
      <c r="U33" s="223"/>
      <c r="V33" s="148">
        <v>0.5</v>
      </c>
      <c r="W33" s="223"/>
      <c r="X33" s="147">
        <v>0</v>
      </c>
      <c r="Y33" s="223"/>
      <c r="Z33" s="147">
        <v>0</v>
      </c>
      <c r="AA33" s="223"/>
      <c r="AB33" s="147">
        <v>0</v>
      </c>
      <c r="AC33" s="223"/>
      <c r="AD33" s="147">
        <v>0</v>
      </c>
      <c r="AE33" s="223"/>
      <c r="AF33" s="201"/>
    </row>
    <row r="34" spans="1:31" ht="17.25">
      <c r="A34" s="217" t="s">
        <v>86</v>
      </c>
      <c r="B34" s="135">
        <v>4</v>
      </c>
      <c r="C34" s="136" t="s">
        <v>48</v>
      </c>
      <c r="D34" s="137"/>
      <c r="E34" s="129"/>
      <c r="F34" s="149">
        <v>6</v>
      </c>
      <c r="G34" s="224">
        <v>2.5</v>
      </c>
      <c r="H34" s="140">
        <v>3</v>
      </c>
      <c r="I34" s="226">
        <v>2.5</v>
      </c>
      <c r="J34" s="141">
        <v>7</v>
      </c>
      <c r="K34" s="224">
        <v>3.5</v>
      </c>
      <c r="L34" s="140">
        <v>2</v>
      </c>
      <c r="M34" s="224">
        <v>4.5</v>
      </c>
      <c r="N34" s="146" t="s">
        <v>12</v>
      </c>
      <c r="O34" s="224">
        <v>4.5</v>
      </c>
      <c r="P34" s="146" t="s">
        <v>12</v>
      </c>
      <c r="Q34" s="222">
        <v>4.5</v>
      </c>
      <c r="R34" s="146" t="s">
        <v>12</v>
      </c>
      <c r="S34" s="222">
        <v>4.5</v>
      </c>
      <c r="T34" s="146" t="s">
        <v>12</v>
      </c>
      <c r="U34" s="222">
        <v>4.5</v>
      </c>
      <c r="V34" s="141">
        <v>8</v>
      </c>
      <c r="W34" s="222">
        <v>4.5</v>
      </c>
      <c r="X34" s="146" t="s">
        <v>12</v>
      </c>
      <c r="Y34" s="222">
        <v>4.5</v>
      </c>
      <c r="Z34" s="146" t="s">
        <v>12</v>
      </c>
      <c r="AA34" s="222">
        <v>4.5</v>
      </c>
      <c r="AB34" s="146" t="s">
        <v>12</v>
      </c>
      <c r="AC34" s="222">
        <v>4.5</v>
      </c>
      <c r="AD34" s="146" t="s">
        <v>12</v>
      </c>
      <c r="AE34" s="222">
        <v>4.5</v>
      </c>
    </row>
    <row r="35" spans="1:31" ht="18" thickBot="1">
      <c r="A35" s="217"/>
      <c r="B35" s="194">
        <v>2040</v>
      </c>
      <c r="C35" s="142" t="s">
        <v>49</v>
      </c>
      <c r="D35" s="143"/>
      <c r="E35" s="134">
        <v>2</v>
      </c>
      <c r="F35" s="144">
        <v>0.5</v>
      </c>
      <c r="G35" s="225"/>
      <c r="H35" s="145">
        <v>0</v>
      </c>
      <c r="I35" s="227"/>
      <c r="J35" s="145">
        <v>1</v>
      </c>
      <c r="K35" s="225"/>
      <c r="L35" s="145">
        <v>1</v>
      </c>
      <c r="M35" s="225"/>
      <c r="N35" s="147">
        <v>0</v>
      </c>
      <c r="O35" s="225"/>
      <c r="P35" s="147">
        <v>0</v>
      </c>
      <c r="Q35" s="223"/>
      <c r="R35" s="147">
        <v>0</v>
      </c>
      <c r="S35" s="223"/>
      <c r="T35" s="147">
        <v>0</v>
      </c>
      <c r="U35" s="223"/>
      <c r="V35" s="145">
        <v>0</v>
      </c>
      <c r="W35" s="223"/>
      <c r="X35" s="147">
        <v>0</v>
      </c>
      <c r="Y35" s="223"/>
      <c r="Z35" s="147">
        <v>0</v>
      </c>
      <c r="AA35" s="223"/>
      <c r="AB35" s="147">
        <v>0</v>
      </c>
      <c r="AC35" s="223"/>
      <c r="AD35" s="147">
        <v>0</v>
      </c>
      <c r="AE35" s="223"/>
    </row>
    <row r="36" spans="1:31" ht="17.25">
      <c r="A36" s="217" t="s">
        <v>87</v>
      </c>
      <c r="B36" s="135">
        <v>11</v>
      </c>
      <c r="C36" s="136" t="s">
        <v>10</v>
      </c>
      <c r="D36" s="161"/>
      <c r="E36" s="159"/>
      <c r="F36" s="146" t="s">
        <v>12</v>
      </c>
      <c r="G36" s="228">
        <v>1</v>
      </c>
      <c r="H36" s="146" t="s">
        <v>12</v>
      </c>
      <c r="I36" s="222">
        <v>1</v>
      </c>
      <c r="J36" s="165">
        <v>10</v>
      </c>
      <c r="K36" s="222">
        <v>1</v>
      </c>
      <c r="L36" s="151">
        <v>21</v>
      </c>
      <c r="M36" s="222">
        <v>2</v>
      </c>
      <c r="N36" s="146" t="s">
        <v>12</v>
      </c>
      <c r="O36" s="222">
        <v>2</v>
      </c>
      <c r="P36" s="140">
        <v>10</v>
      </c>
      <c r="Q36" s="222">
        <v>2</v>
      </c>
      <c r="R36" s="146" t="s">
        <v>12</v>
      </c>
      <c r="S36" s="222">
        <v>2</v>
      </c>
      <c r="T36" s="146" t="s">
        <v>12</v>
      </c>
      <c r="U36" s="222">
        <v>2</v>
      </c>
      <c r="V36" s="140">
        <v>18</v>
      </c>
      <c r="W36" s="222">
        <v>3</v>
      </c>
      <c r="X36" s="146" t="s">
        <v>12</v>
      </c>
      <c r="Y36" s="222">
        <v>3</v>
      </c>
      <c r="Z36" s="141">
        <v>22</v>
      </c>
      <c r="AA36" s="222">
        <v>4</v>
      </c>
      <c r="AB36" s="146" t="s">
        <v>12</v>
      </c>
      <c r="AC36" s="222">
        <v>4</v>
      </c>
      <c r="AD36" s="146" t="s">
        <v>12</v>
      </c>
      <c r="AE36" s="222">
        <v>4</v>
      </c>
    </row>
    <row r="37" spans="1:31" ht="18" thickBot="1">
      <c r="A37" s="217"/>
      <c r="B37" s="194">
        <v>1754</v>
      </c>
      <c r="C37" s="142" t="s">
        <v>11</v>
      </c>
      <c r="D37" s="164"/>
      <c r="E37" s="160">
        <v>1</v>
      </c>
      <c r="F37" s="147">
        <v>0</v>
      </c>
      <c r="G37" s="229"/>
      <c r="H37" s="147">
        <v>0</v>
      </c>
      <c r="I37" s="223"/>
      <c r="J37" s="145">
        <v>0</v>
      </c>
      <c r="K37" s="223"/>
      <c r="L37" s="145">
        <v>1</v>
      </c>
      <c r="M37" s="223"/>
      <c r="N37" s="147">
        <v>0</v>
      </c>
      <c r="O37" s="223"/>
      <c r="P37" s="145">
        <v>0</v>
      </c>
      <c r="Q37" s="223"/>
      <c r="R37" s="147">
        <v>0</v>
      </c>
      <c r="S37" s="223"/>
      <c r="T37" s="147">
        <v>0</v>
      </c>
      <c r="U37" s="223"/>
      <c r="V37" s="145">
        <v>1</v>
      </c>
      <c r="W37" s="223"/>
      <c r="X37" s="147">
        <v>0</v>
      </c>
      <c r="Y37" s="223"/>
      <c r="Z37" s="145">
        <v>1</v>
      </c>
      <c r="AA37" s="223"/>
      <c r="AB37" s="147">
        <v>0</v>
      </c>
      <c r="AC37" s="223"/>
      <c r="AD37" s="147">
        <v>0</v>
      </c>
      <c r="AE37" s="223"/>
    </row>
    <row r="38" spans="1:31" ht="17.25">
      <c r="A38" s="217" t="s">
        <v>88</v>
      </c>
      <c r="B38" s="135">
        <v>21</v>
      </c>
      <c r="C38" s="136" t="s">
        <v>141</v>
      </c>
      <c r="D38" s="137"/>
      <c r="E38" s="129"/>
      <c r="F38" s="146" t="s">
        <v>12</v>
      </c>
      <c r="G38" s="228">
        <v>1</v>
      </c>
      <c r="H38" s="146" t="s">
        <v>12</v>
      </c>
      <c r="I38" s="222">
        <v>1</v>
      </c>
      <c r="J38" s="146" t="s">
        <v>12</v>
      </c>
      <c r="K38" s="222">
        <v>1</v>
      </c>
      <c r="L38" s="140">
        <v>11</v>
      </c>
      <c r="M38" s="222">
        <v>1</v>
      </c>
      <c r="N38" s="141">
        <v>15</v>
      </c>
      <c r="O38" s="222">
        <v>1</v>
      </c>
      <c r="P38" s="140">
        <v>17</v>
      </c>
      <c r="Q38" s="222">
        <v>2</v>
      </c>
      <c r="R38" s="146" t="s">
        <v>12</v>
      </c>
      <c r="S38" s="222">
        <v>2</v>
      </c>
      <c r="T38" s="141">
        <v>18</v>
      </c>
      <c r="U38" s="222">
        <v>3</v>
      </c>
      <c r="V38" s="140">
        <v>19</v>
      </c>
      <c r="W38" s="222">
        <v>4</v>
      </c>
      <c r="X38" s="140">
        <v>15</v>
      </c>
      <c r="Y38" s="222">
        <v>4</v>
      </c>
      <c r="Z38" s="141">
        <v>5</v>
      </c>
      <c r="AA38" s="222">
        <v>4</v>
      </c>
      <c r="AB38" s="140">
        <v>18</v>
      </c>
      <c r="AC38" s="222">
        <v>4</v>
      </c>
      <c r="AD38" s="141">
        <v>16</v>
      </c>
      <c r="AE38" s="222">
        <v>4</v>
      </c>
    </row>
    <row r="39" spans="1:31" ht="18" thickBot="1">
      <c r="A39" s="217"/>
      <c r="B39" s="194">
        <v>1707</v>
      </c>
      <c r="C39" s="142" t="s">
        <v>142</v>
      </c>
      <c r="D39" s="143"/>
      <c r="E39" s="134">
        <v>1</v>
      </c>
      <c r="F39" s="147">
        <v>0</v>
      </c>
      <c r="G39" s="229"/>
      <c r="H39" s="147">
        <v>0</v>
      </c>
      <c r="I39" s="223"/>
      <c r="J39" s="147">
        <v>0</v>
      </c>
      <c r="K39" s="223"/>
      <c r="L39" s="145">
        <v>0</v>
      </c>
      <c r="M39" s="223"/>
      <c r="N39" s="145">
        <v>0</v>
      </c>
      <c r="O39" s="223"/>
      <c r="P39" s="145">
        <v>1</v>
      </c>
      <c r="Q39" s="223"/>
      <c r="R39" s="147">
        <v>0</v>
      </c>
      <c r="S39" s="223"/>
      <c r="T39" s="145">
        <v>1</v>
      </c>
      <c r="U39" s="223"/>
      <c r="V39" s="145">
        <v>1</v>
      </c>
      <c r="W39" s="223"/>
      <c r="X39" s="145">
        <v>0</v>
      </c>
      <c r="Y39" s="223"/>
      <c r="Z39" s="145">
        <v>0</v>
      </c>
      <c r="AA39" s="223"/>
      <c r="AB39" s="145">
        <v>0</v>
      </c>
      <c r="AC39" s="223"/>
      <c r="AD39" s="145">
        <v>0</v>
      </c>
      <c r="AE39" s="223"/>
    </row>
    <row r="40" spans="1:31" ht="17.25">
      <c r="A40" s="217" t="s">
        <v>89</v>
      </c>
      <c r="B40" s="135">
        <v>18</v>
      </c>
      <c r="C40" s="136" t="s">
        <v>70</v>
      </c>
      <c r="D40" s="137"/>
      <c r="E40" s="129"/>
      <c r="F40" s="162">
        <v>22</v>
      </c>
      <c r="G40" s="228">
        <v>0</v>
      </c>
      <c r="H40" s="140">
        <v>16</v>
      </c>
      <c r="I40" s="222">
        <v>0</v>
      </c>
      <c r="J40" s="166" t="s">
        <v>143</v>
      </c>
      <c r="K40" s="222">
        <v>1</v>
      </c>
      <c r="L40" s="141">
        <v>22</v>
      </c>
      <c r="M40" s="222">
        <v>1</v>
      </c>
      <c r="N40" s="141">
        <v>12</v>
      </c>
      <c r="O40" s="222">
        <v>2</v>
      </c>
      <c r="P40" s="140">
        <v>19</v>
      </c>
      <c r="Q40" s="222">
        <v>2.5</v>
      </c>
      <c r="R40" s="141">
        <v>17</v>
      </c>
      <c r="S40" s="222">
        <v>2.5</v>
      </c>
      <c r="T40" s="140">
        <v>21</v>
      </c>
      <c r="U40" s="222">
        <v>2.5</v>
      </c>
      <c r="V40" s="141">
        <v>11</v>
      </c>
      <c r="W40" s="222">
        <v>2.5</v>
      </c>
      <c r="X40" s="140">
        <v>10</v>
      </c>
      <c r="Y40" s="222">
        <v>2.5</v>
      </c>
      <c r="Z40" s="140">
        <v>17</v>
      </c>
      <c r="AA40" s="222">
        <v>2.5</v>
      </c>
      <c r="AB40" s="141">
        <v>21</v>
      </c>
      <c r="AC40" s="222">
        <v>3.5</v>
      </c>
      <c r="AD40" s="140">
        <v>5</v>
      </c>
      <c r="AE40" s="222">
        <v>3.5</v>
      </c>
    </row>
    <row r="41" spans="1:31" ht="18" thickBot="1">
      <c r="A41" s="217"/>
      <c r="B41" s="194">
        <v>1401</v>
      </c>
      <c r="C41" s="142" t="s">
        <v>71</v>
      </c>
      <c r="D41" s="143"/>
      <c r="E41" s="134">
        <v>0</v>
      </c>
      <c r="F41" s="144">
        <v>0</v>
      </c>
      <c r="G41" s="229"/>
      <c r="H41" s="145">
        <v>0</v>
      </c>
      <c r="I41" s="223"/>
      <c r="J41" s="167">
        <v>1</v>
      </c>
      <c r="K41" s="223"/>
      <c r="L41" s="145">
        <v>0</v>
      </c>
      <c r="M41" s="223"/>
      <c r="N41" s="145">
        <v>1</v>
      </c>
      <c r="O41" s="223"/>
      <c r="P41" s="145">
        <v>0.5</v>
      </c>
      <c r="Q41" s="223"/>
      <c r="R41" s="145">
        <v>0</v>
      </c>
      <c r="S41" s="223"/>
      <c r="T41" s="145">
        <v>0</v>
      </c>
      <c r="U41" s="223"/>
      <c r="V41" s="145">
        <v>0</v>
      </c>
      <c r="W41" s="223"/>
      <c r="X41" s="145">
        <v>0</v>
      </c>
      <c r="Y41" s="223"/>
      <c r="Z41" s="145">
        <v>0</v>
      </c>
      <c r="AA41" s="223"/>
      <c r="AB41" s="145">
        <v>1</v>
      </c>
      <c r="AC41" s="223"/>
      <c r="AD41" s="145">
        <v>0</v>
      </c>
      <c r="AE41" s="223"/>
    </row>
    <row r="42" spans="1:31" ht="17.25">
      <c r="A42" s="217" t="s">
        <v>90</v>
      </c>
      <c r="B42" s="135">
        <v>22</v>
      </c>
      <c r="C42" s="136" t="s">
        <v>140</v>
      </c>
      <c r="D42" s="137"/>
      <c r="E42" s="129"/>
      <c r="F42" s="141">
        <v>18</v>
      </c>
      <c r="G42" s="228">
        <v>1</v>
      </c>
      <c r="H42" s="146" t="s">
        <v>12</v>
      </c>
      <c r="I42" s="222">
        <v>1</v>
      </c>
      <c r="J42" s="146" t="s">
        <v>12</v>
      </c>
      <c r="K42" s="222">
        <v>1</v>
      </c>
      <c r="L42" s="140">
        <v>18</v>
      </c>
      <c r="M42" s="222">
        <v>2</v>
      </c>
      <c r="N42" s="141">
        <v>16</v>
      </c>
      <c r="O42" s="222">
        <v>2</v>
      </c>
      <c r="P42" s="140">
        <v>23</v>
      </c>
      <c r="Q42" s="222">
        <v>2</v>
      </c>
      <c r="R42" s="146" t="s">
        <v>12</v>
      </c>
      <c r="S42" s="222">
        <v>2</v>
      </c>
      <c r="T42" s="146" t="s">
        <v>12</v>
      </c>
      <c r="U42" s="222">
        <v>2</v>
      </c>
      <c r="V42" s="141">
        <v>17</v>
      </c>
      <c r="W42" s="222">
        <v>2</v>
      </c>
      <c r="X42" s="140">
        <v>17</v>
      </c>
      <c r="Y42" s="222">
        <v>2</v>
      </c>
      <c r="Z42" s="140">
        <v>11</v>
      </c>
      <c r="AA42" s="222">
        <v>2</v>
      </c>
      <c r="AB42" s="141">
        <v>19</v>
      </c>
      <c r="AC42" s="222">
        <v>2</v>
      </c>
      <c r="AD42" s="166" t="s">
        <v>143</v>
      </c>
      <c r="AE42" s="222">
        <v>3</v>
      </c>
    </row>
    <row r="43" spans="1:31" ht="18" thickBot="1">
      <c r="A43" s="217"/>
      <c r="B43" s="194">
        <v>1450</v>
      </c>
      <c r="C43" s="142" t="s">
        <v>49</v>
      </c>
      <c r="D43" s="143"/>
      <c r="E43" s="134">
        <v>0</v>
      </c>
      <c r="F43" s="145">
        <v>1</v>
      </c>
      <c r="G43" s="229"/>
      <c r="H43" s="147">
        <v>0</v>
      </c>
      <c r="I43" s="223"/>
      <c r="J43" s="147">
        <v>0</v>
      </c>
      <c r="K43" s="223"/>
      <c r="L43" s="145">
        <v>1</v>
      </c>
      <c r="M43" s="223"/>
      <c r="N43" s="145">
        <v>0</v>
      </c>
      <c r="O43" s="223"/>
      <c r="P43" s="145">
        <v>0</v>
      </c>
      <c r="Q43" s="223"/>
      <c r="R43" s="147">
        <v>0</v>
      </c>
      <c r="S43" s="223"/>
      <c r="T43" s="147">
        <v>0</v>
      </c>
      <c r="U43" s="223"/>
      <c r="V43" s="145">
        <v>0</v>
      </c>
      <c r="W43" s="223"/>
      <c r="X43" s="145">
        <v>0</v>
      </c>
      <c r="Y43" s="223"/>
      <c r="Z43" s="145">
        <v>0</v>
      </c>
      <c r="AA43" s="223"/>
      <c r="AB43" s="145">
        <v>0</v>
      </c>
      <c r="AC43" s="223"/>
      <c r="AD43" s="167">
        <v>1</v>
      </c>
      <c r="AE43" s="223"/>
    </row>
    <row r="44" spans="1:31" ht="17.25">
      <c r="A44" s="217" t="s">
        <v>91</v>
      </c>
      <c r="B44" s="135">
        <v>20</v>
      </c>
      <c r="C44" s="136" t="s">
        <v>59</v>
      </c>
      <c r="D44" s="137"/>
      <c r="E44" s="129"/>
      <c r="F44" s="149">
        <v>19</v>
      </c>
      <c r="G44" s="222">
        <v>1</v>
      </c>
      <c r="H44" s="162">
        <v>14</v>
      </c>
      <c r="I44" s="222">
        <v>2</v>
      </c>
      <c r="J44" s="140">
        <v>13</v>
      </c>
      <c r="K44" s="222">
        <v>2</v>
      </c>
      <c r="L44" s="146" t="s">
        <v>12</v>
      </c>
      <c r="M44" s="222">
        <v>2</v>
      </c>
      <c r="N44" s="146" t="s">
        <v>12</v>
      </c>
      <c r="O44" s="222">
        <v>2</v>
      </c>
      <c r="P44" s="146" t="s">
        <v>12</v>
      </c>
      <c r="Q44" s="222">
        <v>2</v>
      </c>
      <c r="R44" s="140">
        <v>16</v>
      </c>
      <c r="S44" s="222">
        <v>2</v>
      </c>
      <c r="T44" s="146" t="s">
        <v>12</v>
      </c>
      <c r="U44" s="222">
        <v>2</v>
      </c>
      <c r="V44" s="146" t="s">
        <v>12</v>
      </c>
      <c r="W44" s="222">
        <v>2</v>
      </c>
      <c r="X44" s="146" t="s">
        <v>12</v>
      </c>
      <c r="Y44" s="222">
        <v>2</v>
      </c>
      <c r="Z44" s="146" t="s">
        <v>12</v>
      </c>
      <c r="AA44" s="222">
        <v>2</v>
      </c>
      <c r="AB44" s="146" t="s">
        <v>12</v>
      </c>
      <c r="AC44" s="222">
        <v>2</v>
      </c>
      <c r="AD44" s="146" t="s">
        <v>12</v>
      </c>
      <c r="AE44" s="222">
        <v>2</v>
      </c>
    </row>
    <row r="45" spans="1:31" ht="18" thickBot="1">
      <c r="A45" s="217"/>
      <c r="B45" s="194" t="s">
        <v>58</v>
      </c>
      <c r="C45" s="142" t="s">
        <v>13</v>
      </c>
      <c r="D45" s="143"/>
      <c r="E45" s="134">
        <v>0</v>
      </c>
      <c r="F45" s="144">
        <v>1</v>
      </c>
      <c r="G45" s="223"/>
      <c r="H45" s="144">
        <v>1</v>
      </c>
      <c r="I45" s="223"/>
      <c r="J45" s="145">
        <v>0</v>
      </c>
      <c r="K45" s="223"/>
      <c r="L45" s="147">
        <v>0</v>
      </c>
      <c r="M45" s="223"/>
      <c r="N45" s="147">
        <v>0</v>
      </c>
      <c r="O45" s="223"/>
      <c r="P45" s="147">
        <v>0</v>
      </c>
      <c r="Q45" s="223"/>
      <c r="R45" s="145">
        <v>0</v>
      </c>
      <c r="S45" s="223"/>
      <c r="T45" s="147">
        <v>0</v>
      </c>
      <c r="U45" s="223"/>
      <c r="V45" s="147">
        <v>0</v>
      </c>
      <c r="W45" s="223"/>
      <c r="X45" s="147">
        <v>0</v>
      </c>
      <c r="Y45" s="223"/>
      <c r="Z45" s="147">
        <v>0</v>
      </c>
      <c r="AA45" s="223"/>
      <c r="AB45" s="147">
        <v>0</v>
      </c>
      <c r="AC45" s="223"/>
      <c r="AD45" s="147">
        <v>0</v>
      </c>
      <c r="AE45" s="223"/>
    </row>
    <row r="46" spans="1:31" ht="17.25">
      <c r="A46" s="217" t="s">
        <v>146</v>
      </c>
      <c r="B46" s="135">
        <v>9</v>
      </c>
      <c r="C46" s="136" t="s">
        <v>56</v>
      </c>
      <c r="D46" s="158"/>
      <c r="E46" s="159"/>
      <c r="F46" s="146" t="s">
        <v>12</v>
      </c>
      <c r="G46" s="222">
        <v>1</v>
      </c>
      <c r="H46" s="151">
        <v>10</v>
      </c>
      <c r="I46" s="222">
        <v>2</v>
      </c>
      <c r="J46" s="146" t="s">
        <v>12</v>
      </c>
      <c r="K46" s="222">
        <v>2</v>
      </c>
      <c r="L46" s="150">
        <v>7</v>
      </c>
      <c r="M46" s="222">
        <v>2</v>
      </c>
      <c r="N46" s="146" t="s">
        <v>12</v>
      </c>
      <c r="O46" s="222">
        <v>2</v>
      </c>
      <c r="P46" s="146" t="s">
        <v>12</v>
      </c>
      <c r="Q46" s="222">
        <v>2</v>
      </c>
      <c r="R46" s="146" t="s">
        <v>12</v>
      </c>
      <c r="S46" s="222">
        <v>2</v>
      </c>
      <c r="T46" s="146" t="s">
        <v>12</v>
      </c>
      <c r="U46" s="222">
        <v>2</v>
      </c>
      <c r="V46" s="146" t="s">
        <v>12</v>
      </c>
      <c r="W46" s="222">
        <v>2</v>
      </c>
      <c r="X46" s="146" t="s">
        <v>12</v>
      </c>
      <c r="Y46" s="222">
        <v>2</v>
      </c>
      <c r="Z46" s="146" t="s">
        <v>12</v>
      </c>
      <c r="AA46" s="222">
        <v>2</v>
      </c>
      <c r="AB46" s="146" t="s">
        <v>12</v>
      </c>
      <c r="AC46" s="222">
        <v>2</v>
      </c>
      <c r="AD46" s="146" t="s">
        <v>12</v>
      </c>
      <c r="AE46" s="222">
        <v>2</v>
      </c>
    </row>
    <row r="47" spans="1:31" ht="18" thickBot="1">
      <c r="A47" s="217"/>
      <c r="B47" s="194">
        <v>1918</v>
      </c>
      <c r="C47" s="142" t="s">
        <v>57</v>
      </c>
      <c r="D47" s="158"/>
      <c r="E47" s="160">
        <v>1</v>
      </c>
      <c r="F47" s="147">
        <v>0</v>
      </c>
      <c r="G47" s="223"/>
      <c r="H47" s="144">
        <v>1</v>
      </c>
      <c r="I47" s="223"/>
      <c r="J47" s="147">
        <v>0</v>
      </c>
      <c r="K47" s="223"/>
      <c r="L47" s="144">
        <v>0</v>
      </c>
      <c r="M47" s="223"/>
      <c r="N47" s="147">
        <v>0</v>
      </c>
      <c r="O47" s="223"/>
      <c r="P47" s="147">
        <v>0</v>
      </c>
      <c r="Q47" s="223"/>
      <c r="R47" s="147">
        <v>0</v>
      </c>
      <c r="S47" s="223"/>
      <c r="T47" s="147">
        <v>0</v>
      </c>
      <c r="U47" s="223"/>
      <c r="V47" s="147">
        <v>0</v>
      </c>
      <c r="W47" s="223"/>
      <c r="X47" s="147">
        <v>0</v>
      </c>
      <c r="Y47" s="223"/>
      <c r="Z47" s="147">
        <v>0</v>
      </c>
      <c r="AA47" s="223"/>
      <c r="AB47" s="147">
        <v>0</v>
      </c>
      <c r="AC47" s="223"/>
      <c r="AD47" s="147">
        <v>0</v>
      </c>
      <c r="AE47" s="223"/>
    </row>
    <row r="48" spans="2:31" ht="17.25">
      <c r="B48" s="170"/>
      <c r="C48" s="143"/>
      <c r="F48" s="174"/>
      <c r="G48" s="175"/>
      <c r="H48" s="174"/>
      <c r="I48" s="175"/>
      <c r="J48" s="174"/>
      <c r="K48" s="175"/>
      <c r="L48" s="156"/>
      <c r="M48" s="157"/>
      <c r="N48" s="156"/>
      <c r="O48" s="157"/>
      <c r="P48" s="156"/>
      <c r="Q48" s="157"/>
      <c r="R48" s="156"/>
      <c r="S48" s="157"/>
      <c r="T48" s="156"/>
      <c r="U48" s="157"/>
      <c r="V48" s="156"/>
      <c r="W48" s="157"/>
      <c r="X48" s="156"/>
      <c r="Y48" s="157"/>
      <c r="Z48" s="156"/>
      <c r="AA48" s="157"/>
      <c r="AB48" s="156"/>
      <c r="AC48" s="157"/>
      <c r="AD48" s="156"/>
      <c r="AE48" s="157"/>
    </row>
    <row r="49" spans="2:13" ht="17.25">
      <c r="B49" s="176" t="s">
        <v>42</v>
      </c>
      <c r="F49" s="177"/>
      <c r="G49" s="178"/>
      <c r="H49" s="179"/>
      <c r="I49" s="179"/>
      <c r="J49" s="179"/>
      <c r="K49" s="179"/>
      <c r="L49" s="179"/>
      <c r="M49" s="179"/>
    </row>
    <row r="50" spans="2:13" ht="17.25">
      <c r="B50" s="180">
        <f>'Podle ELO'!A58</f>
        <v>1972.8</v>
      </c>
      <c r="F50" s="177"/>
      <c r="G50" s="178"/>
      <c r="H50" s="179"/>
      <c r="I50" s="179"/>
      <c r="J50" s="179"/>
      <c r="K50" s="179"/>
      <c r="L50" s="179"/>
      <c r="M50" s="179"/>
    </row>
    <row r="51" spans="2:13" ht="17.25">
      <c r="B51" s="181"/>
      <c r="F51" s="177"/>
      <c r="G51" s="178"/>
      <c r="H51" s="179"/>
      <c r="I51" s="179"/>
      <c r="J51" s="179"/>
      <c r="K51" s="179"/>
      <c r="L51" s="179"/>
      <c r="M51" s="179"/>
    </row>
    <row r="52" spans="2:30" ht="17.25">
      <c r="B52" s="176" t="s">
        <v>64</v>
      </c>
      <c r="C52" s="121"/>
      <c r="F52" s="179">
        <f>'Podle ELO'!E60</f>
        <v>3</v>
      </c>
      <c r="G52" s="179"/>
      <c r="H52" s="179">
        <f>'Podle ELO'!G60</f>
        <v>6</v>
      </c>
      <c r="I52" s="179"/>
      <c r="J52" s="179">
        <f>'Podle ELO'!I60</f>
        <v>6</v>
      </c>
      <c r="K52" s="179"/>
      <c r="L52" s="179">
        <f>'Podle ELO'!K60</f>
        <v>8</v>
      </c>
      <c r="M52" s="179"/>
      <c r="N52" s="179">
        <f>'Podle ELO'!M60</f>
        <v>6</v>
      </c>
      <c r="O52" s="179"/>
      <c r="P52" s="179">
        <f>'Podle ELO'!O60</f>
        <v>8</v>
      </c>
      <c r="R52" s="179">
        <f>'Podle ELO'!Q60</f>
        <v>5</v>
      </c>
      <c r="S52" s="179"/>
      <c r="T52" s="179">
        <f>'Podle ELO'!S60</f>
        <v>5</v>
      </c>
      <c r="U52" s="179"/>
      <c r="V52" s="179">
        <f>'Podle ELO'!U60</f>
        <v>7</v>
      </c>
      <c r="W52" s="179"/>
      <c r="X52" s="179">
        <f>'Podle ELO'!W60</f>
        <v>6</v>
      </c>
      <c r="Y52" s="179"/>
      <c r="Z52" s="179">
        <f>'Podle ELO'!Y60</f>
        <v>7</v>
      </c>
      <c r="AA52" s="179"/>
      <c r="AB52" s="179">
        <f>'Podle ELO'!AA60</f>
        <v>4</v>
      </c>
      <c r="AC52" s="179"/>
      <c r="AD52" s="179">
        <f>'Podle ELO'!AC60</f>
        <v>7</v>
      </c>
    </row>
    <row r="53" spans="1:30" s="188" customFormat="1" ht="17.25">
      <c r="A53" s="216"/>
      <c r="B53" s="182" t="s">
        <v>158</v>
      </c>
      <c r="C53" s="183"/>
      <c r="D53" s="184"/>
      <c r="E53" s="185"/>
      <c r="F53" s="186">
        <f>'Podle ELO'!E61</f>
        <v>4</v>
      </c>
      <c r="G53" s="186"/>
      <c r="H53" s="186">
        <f>'Podle ELO'!G61</f>
        <v>1</v>
      </c>
      <c r="I53" s="186"/>
      <c r="J53" s="186">
        <f>'Podle ELO'!I61</f>
        <v>2</v>
      </c>
      <c r="K53" s="186"/>
      <c r="L53" s="186">
        <f>'Podle ELO'!K61</f>
        <v>1</v>
      </c>
      <c r="M53" s="186"/>
      <c r="N53" s="186">
        <f>'Podle ELO'!M61</f>
        <v>2</v>
      </c>
      <c r="O53" s="186"/>
      <c r="P53" s="186">
        <f>'Podle ELO'!O61</f>
        <v>0</v>
      </c>
      <c r="R53" s="186">
        <f>'Podle ELO'!Q61</f>
        <v>0</v>
      </c>
      <c r="S53" s="186"/>
      <c r="T53" s="186">
        <f>'Podle ELO'!S61</f>
        <v>0</v>
      </c>
      <c r="U53" s="186"/>
      <c r="V53" s="186">
        <f>'Podle ELO'!U61</f>
        <v>1</v>
      </c>
      <c r="W53" s="186"/>
      <c r="X53" s="186">
        <f>'Podle ELO'!W61</f>
        <v>0</v>
      </c>
      <c r="Y53" s="186"/>
      <c r="Z53" s="186">
        <f>'Podle ELO'!Y61</f>
        <v>0</v>
      </c>
      <c r="AA53" s="186"/>
      <c r="AB53" s="186">
        <f>'Podle ELO'!AA61</f>
        <v>0</v>
      </c>
      <c r="AC53" s="186"/>
      <c r="AD53" s="186">
        <f>'Podle ELO'!AC61</f>
        <v>0</v>
      </c>
    </row>
    <row r="54" spans="1:30" s="125" customFormat="1" ht="17.25">
      <c r="A54" s="217"/>
      <c r="B54" s="189" t="s">
        <v>65</v>
      </c>
      <c r="C54" s="190"/>
      <c r="D54" s="137"/>
      <c r="E54" s="191"/>
      <c r="F54" s="192">
        <f>'Podle ELO'!E62</f>
        <v>7</v>
      </c>
      <c r="G54" s="192"/>
      <c r="H54" s="192">
        <f>'Podle ELO'!G62</f>
        <v>14</v>
      </c>
      <c r="I54" s="192"/>
      <c r="J54" s="192">
        <f>'Podle ELO'!I62</f>
        <v>22</v>
      </c>
      <c r="K54" s="192"/>
      <c r="L54" s="192">
        <f>'Podle ELO'!K62</f>
        <v>31</v>
      </c>
      <c r="M54" s="192"/>
      <c r="N54" s="192">
        <f>'Podle ELO'!M62</f>
        <v>39</v>
      </c>
      <c r="O54" s="192"/>
      <c r="P54" s="192">
        <f>'Podle ELO'!O62</f>
        <v>47</v>
      </c>
      <c r="R54" s="192">
        <f>'Podle ELO'!Q62</f>
        <v>52</v>
      </c>
      <c r="S54" s="192"/>
      <c r="T54" s="192">
        <f>'Podle ELO'!S62</f>
        <v>57</v>
      </c>
      <c r="U54" s="192"/>
      <c r="V54" s="192">
        <f>'Podle ELO'!U62</f>
        <v>65</v>
      </c>
      <c r="W54" s="192"/>
      <c r="X54" s="192">
        <f>'Podle ELO'!W62</f>
        <v>71</v>
      </c>
      <c r="Y54" s="192"/>
      <c r="Z54" s="192">
        <f>'Podle ELO'!Y62</f>
        <v>78</v>
      </c>
      <c r="AA54" s="192"/>
      <c r="AB54" s="192">
        <f>'Podle ELO'!AA62</f>
        <v>82</v>
      </c>
      <c r="AC54" s="192"/>
      <c r="AD54" s="192">
        <f>'Podle ELO'!AC62</f>
        <v>89</v>
      </c>
    </row>
    <row r="55" spans="6:13" ht="17.25">
      <c r="F55" s="179"/>
      <c r="G55" s="179"/>
      <c r="H55" s="179"/>
      <c r="I55" s="179"/>
      <c r="J55" s="179"/>
      <c r="K55" s="179"/>
      <c r="L55" s="179"/>
      <c r="M55" s="179"/>
    </row>
    <row r="56" spans="6:13" ht="17.25">
      <c r="F56" s="179"/>
      <c r="G56" s="179"/>
      <c r="H56" s="179"/>
      <c r="I56" s="179"/>
      <c r="J56" s="179"/>
      <c r="K56" s="179"/>
      <c r="L56" s="179"/>
      <c r="M56" s="179"/>
    </row>
    <row r="57" spans="6:13" ht="17.25">
      <c r="F57" s="179"/>
      <c r="G57" s="179"/>
      <c r="H57" s="179"/>
      <c r="I57" s="179"/>
      <c r="J57" s="179"/>
      <c r="K57" s="179"/>
      <c r="L57" s="179"/>
      <c r="M57" s="179"/>
    </row>
    <row r="58" spans="6:13" ht="17.25">
      <c r="F58" s="179"/>
      <c r="G58" s="179"/>
      <c r="H58" s="179"/>
      <c r="I58" s="179"/>
      <c r="J58" s="179"/>
      <c r="K58" s="179"/>
      <c r="L58" s="179"/>
      <c r="M58" s="179"/>
    </row>
  </sheetData>
  <sheetProtection/>
  <mergeCells count="299">
    <mergeCell ref="AC34:AC35"/>
    <mergeCell ref="AE34:AE35"/>
    <mergeCell ref="AA32:AA33"/>
    <mergeCell ref="Y32:Y33"/>
    <mergeCell ref="Y34:Y35"/>
    <mergeCell ref="AA34:AA35"/>
    <mergeCell ref="Q24:Q25"/>
    <mergeCell ref="S22:S23"/>
    <mergeCell ref="AE36:AE37"/>
    <mergeCell ref="AE30:AE31"/>
    <mergeCell ref="Y36:Y37"/>
    <mergeCell ref="AC36:AC37"/>
    <mergeCell ref="AC32:AC33"/>
    <mergeCell ref="AA28:AA29"/>
    <mergeCell ref="AC28:AC29"/>
    <mergeCell ref="W24:W25"/>
    <mergeCell ref="AE20:AE21"/>
    <mergeCell ref="AE22:AE23"/>
    <mergeCell ref="AE24:AE25"/>
    <mergeCell ref="W22:W23"/>
    <mergeCell ref="S24:S25"/>
    <mergeCell ref="U24:U25"/>
    <mergeCell ref="AC20:AC21"/>
    <mergeCell ref="W20:W21"/>
    <mergeCell ref="Y22:Y23"/>
    <mergeCell ref="AA22:AA23"/>
    <mergeCell ref="Q32:Q33"/>
    <mergeCell ref="AE32:AE33"/>
    <mergeCell ref="S26:S27"/>
    <mergeCell ref="U26:U27"/>
    <mergeCell ref="S32:S33"/>
    <mergeCell ref="U32:U33"/>
    <mergeCell ref="AE28:AE29"/>
    <mergeCell ref="Q28:Q29"/>
    <mergeCell ref="W28:W29"/>
    <mergeCell ref="AE26:AE27"/>
    <mergeCell ref="AD4:AE4"/>
    <mergeCell ref="AD5:AE5"/>
    <mergeCell ref="AE6:AE7"/>
    <mergeCell ref="AE8:AE9"/>
    <mergeCell ref="AE12:AE13"/>
    <mergeCell ref="AE14:AE15"/>
    <mergeCell ref="AE10:AE11"/>
    <mergeCell ref="AE18:AE19"/>
    <mergeCell ref="AC6:AC7"/>
    <mergeCell ref="W8:W9"/>
    <mergeCell ref="Y8:Y9"/>
    <mergeCell ref="AA8:AA9"/>
    <mergeCell ref="AC8:AC9"/>
    <mergeCell ref="W6:W7"/>
    <mergeCell ref="Y6:Y7"/>
    <mergeCell ref="Y12:Y13"/>
    <mergeCell ref="W10:W11"/>
    <mergeCell ref="AB4:AC4"/>
    <mergeCell ref="V5:W5"/>
    <mergeCell ref="X5:Y5"/>
    <mergeCell ref="Z5:AA5"/>
    <mergeCell ref="AB5:AC5"/>
    <mergeCell ref="V4:W4"/>
    <mergeCell ref="X4:Y4"/>
    <mergeCell ref="U12:U13"/>
    <mergeCell ref="O18:O19"/>
    <mergeCell ref="Q18:Q19"/>
    <mergeCell ref="S18:S19"/>
    <mergeCell ref="U18:U19"/>
    <mergeCell ref="Z4:AA4"/>
    <mergeCell ref="AA6:AA7"/>
    <mergeCell ref="W14:W15"/>
    <mergeCell ref="Y14:Y15"/>
    <mergeCell ref="W18:W19"/>
    <mergeCell ref="P4:Q4"/>
    <mergeCell ref="S14:S15"/>
    <mergeCell ref="U14:U15"/>
    <mergeCell ref="S6:S7"/>
    <mergeCell ref="U6:U7"/>
    <mergeCell ref="O20:O21"/>
    <mergeCell ref="Q20:Q21"/>
    <mergeCell ref="S20:S21"/>
    <mergeCell ref="U20:U21"/>
    <mergeCell ref="S12:S13"/>
    <mergeCell ref="S8:S9"/>
    <mergeCell ref="U8:U9"/>
    <mergeCell ref="Q6:Q7"/>
    <mergeCell ref="O6:O7"/>
    <mergeCell ref="S10:S11"/>
    <mergeCell ref="U10:U11"/>
    <mergeCell ref="M20:M21"/>
    <mergeCell ref="R4:S4"/>
    <mergeCell ref="T4:U4"/>
    <mergeCell ref="N5:O5"/>
    <mergeCell ref="P5:Q5"/>
    <mergeCell ref="R5:S5"/>
    <mergeCell ref="T5:U5"/>
    <mergeCell ref="N4:O4"/>
    <mergeCell ref="O8:O9"/>
    <mergeCell ref="Q8:Q9"/>
    <mergeCell ref="K6:K7"/>
    <mergeCell ref="J4:K4"/>
    <mergeCell ref="J5:K5"/>
    <mergeCell ref="I8:I9"/>
    <mergeCell ref="K8:K9"/>
    <mergeCell ref="L4:M4"/>
    <mergeCell ref="L5:M5"/>
    <mergeCell ref="M6:M7"/>
    <mergeCell ref="M8:M9"/>
    <mergeCell ref="F4:G4"/>
    <mergeCell ref="F5:G5"/>
    <mergeCell ref="G6:G7"/>
    <mergeCell ref="G8:G9"/>
    <mergeCell ref="G12:G13"/>
    <mergeCell ref="H4:I4"/>
    <mergeCell ref="H5:I5"/>
    <mergeCell ref="I6:I7"/>
    <mergeCell ref="I12:I13"/>
    <mergeCell ref="G10:G11"/>
    <mergeCell ref="G14:G15"/>
    <mergeCell ref="G18:G19"/>
    <mergeCell ref="G20:G21"/>
    <mergeCell ref="I14:I15"/>
    <mergeCell ref="G16:G17"/>
    <mergeCell ref="I16:I17"/>
    <mergeCell ref="I20:I21"/>
    <mergeCell ref="K20:K21"/>
    <mergeCell ref="Q34:Q35"/>
    <mergeCell ref="S34:S35"/>
    <mergeCell ref="Q22:Q23"/>
    <mergeCell ref="I10:I11"/>
    <mergeCell ref="I18:I19"/>
    <mergeCell ref="K18:K19"/>
    <mergeCell ref="K16:K17"/>
    <mergeCell ref="S16:S17"/>
    <mergeCell ref="I28:I29"/>
    <mergeCell ref="Q36:Q37"/>
    <mergeCell ref="K24:K25"/>
    <mergeCell ref="U34:U35"/>
    <mergeCell ref="Q40:Q41"/>
    <mergeCell ref="U40:U41"/>
    <mergeCell ref="S30:S31"/>
    <mergeCell ref="U30:U31"/>
    <mergeCell ref="S28:S29"/>
    <mergeCell ref="Q26:Q27"/>
    <mergeCell ref="U28:U29"/>
    <mergeCell ref="Q30:Q31"/>
    <mergeCell ref="M36:M37"/>
    <mergeCell ref="O36:O37"/>
    <mergeCell ref="S36:S37"/>
    <mergeCell ref="AE16:AE17"/>
    <mergeCell ref="AC22:AC23"/>
    <mergeCell ref="Y24:Y25"/>
    <mergeCell ref="U16:U17"/>
    <mergeCell ref="Y16:Y17"/>
    <mergeCell ref="U36:U37"/>
    <mergeCell ref="Y10:Y11"/>
    <mergeCell ref="AC14:AC15"/>
    <mergeCell ref="W16:W17"/>
    <mergeCell ref="W12:W13"/>
    <mergeCell ref="AC10:AC11"/>
    <mergeCell ref="AA12:AA13"/>
    <mergeCell ref="AC12:AC13"/>
    <mergeCell ref="AA10:AA11"/>
    <mergeCell ref="AA14:AA15"/>
    <mergeCell ref="AA16:AA17"/>
    <mergeCell ref="K10:K11"/>
    <mergeCell ref="M10:M11"/>
    <mergeCell ref="O10:O11"/>
    <mergeCell ref="Q10:Q11"/>
    <mergeCell ref="U22:U23"/>
    <mergeCell ref="M16:M17"/>
    <mergeCell ref="M18:M19"/>
    <mergeCell ref="K12:K13"/>
    <mergeCell ref="K14:K15"/>
    <mergeCell ref="O12:O13"/>
    <mergeCell ref="Q12:Q13"/>
    <mergeCell ref="O14:O15"/>
    <mergeCell ref="O16:O17"/>
    <mergeCell ref="Q16:Q17"/>
    <mergeCell ref="M12:M13"/>
    <mergeCell ref="M14:M15"/>
    <mergeCell ref="Q14:Q15"/>
    <mergeCell ref="AC16:AC17"/>
    <mergeCell ref="Y18:Y19"/>
    <mergeCell ref="AA18:AA19"/>
    <mergeCell ref="AC18:AC19"/>
    <mergeCell ref="Y26:Y27"/>
    <mergeCell ref="AA26:AA27"/>
    <mergeCell ref="AC26:AC27"/>
    <mergeCell ref="Y20:Y21"/>
    <mergeCell ref="AA20:AA21"/>
    <mergeCell ref="Y30:Y31"/>
    <mergeCell ref="AA30:AA31"/>
    <mergeCell ref="AC30:AC31"/>
    <mergeCell ref="Y28:Y29"/>
    <mergeCell ref="AA24:AA25"/>
    <mergeCell ref="AC24:AC25"/>
    <mergeCell ref="AE38:AE39"/>
    <mergeCell ref="AA36:AA37"/>
    <mergeCell ref="W34:W35"/>
    <mergeCell ref="W36:W37"/>
    <mergeCell ref="W26:W27"/>
    <mergeCell ref="Q38:Q39"/>
    <mergeCell ref="Y38:Y39"/>
    <mergeCell ref="AA38:AA39"/>
    <mergeCell ref="AC38:AC39"/>
    <mergeCell ref="W30:W31"/>
    <mergeCell ref="AC40:AC41"/>
    <mergeCell ref="W40:W41"/>
    <mergeCell ref="AA42:AA43"/>
    <mergeCell ref="AE40:AE41"/>
    <mergeCell ref="AE46:AE47"/>
    <mergeCell ref="AC46:AC47"/>
    <mergeCell ref="W46:W47"/>
    <mergeCell ref="S38:S39"/>
    <mergeCell ref="U38:U39"/>
    <mergeCell ref="W38:W39"/>
    <mergeCell ref="W42:W43"/>
    <mergeCell ref="AA44:AA45"/>
    <mergeCell ref="U46:U47"/>
    <mergeCell ref="Y40:Y41"/>
    <mergeCell ref="AA40:AA41"/>
    <mergeCell ref="AE44:AE45"/>
    <mergeCell ref="Y44:Y45"/>
    <mergeCell ref="Y46:Y47"/>
    <mergeCell ref="AA46:AA47"/>
    <mergeCell ref="AC42:AC43"/>
    <mergeCell ref="AE42:AE43"/>
    <mergeCell ref="Y42:Y43"/>
    <mergeCell ref="AC44:AC45"/>
    <mergeCell ref="W44:W45"/>
    <mergeCell ref="Q42:Q43"/>
    <mergeCell ref="S42:S43"/>
    <mergeCell ref="U42:U43"/>
    <mergeCell ref="M40:M41"/>
    <mergeCell ref="O40:O41"/>
    <mergeCell ref="S40:S41"/>
    <mergeCell ref="Q46:Q47"/>
    <mergeCell ref="S46:S47"/>
    <mergeCell ref="S44:S45"/>
    <mergeCell ref="Q44:Q45"/>
    <mergeCell ref="W32:W33"/>
    <mergeCell ref="I32:I33"/>
    <mergeCell ref="K32:K33"/>
    <mergeCell ref="M32:M33"/>
    <mergeCell ref="O32:O33"/>
    <mergeCell ref="U44:U45"/>
    <mergeCell ref="G22:G23"/>
    <mergeCell ref="I22:I23"/>
    <mergeCell ref="K22:K23"/>
    <mergeCell ref="M22:M23"/>
    <mergeCell ref="O22:O23"/>
    <mergeCell ref="G24:G25"/>
    <mergeCell ref="I24:I25"/>
    <mergeCell ref="M24:M25"/>
    <mergeCell ref="O24:O25"/>
    <mergeCell ref="M26:M27"/>
    <mergeCell ref="O26:O27"/>
    <mergeCell ref="G36:G37"/>
    <mergeCell ref="G28:G29"/>
    <mergeCell ref="M28:M29"/>
    <mergeCell ref="O28:O29"/>
    <mergeCell ref="G32:G33"/>
    <mergeCell ref="I36:I37"/>
    <mergeCell ref="K36:K37"/>
    <mergeCell ref="K28:K29"/>
    <mergeCell ref="G42:G43"/>
    <mergeCell ref="G44:G45"/>
    <mergeCell ref="G26:G27"/>
    <mergeCell ref="I26:I27"/>
    <mergeCell ref="K26:K27"/>
    <mergeCell ref="G30:G31"/>
    <mergeCell ref="I30:I31"/>
    <mergeCell ref="K30:K31"/>
    <mergeCell ref="G38:G39"/>
    <mergeCell ref="M30:M31"/>
    <mergeCell ref="O30:O31"/>
    <mergeCell ref="G46:G47"/>
    <mergeCell ref="I46:I47"/>
    <mergeCell ref="K46:K47"/>
    <mergeCell ref="M46:M47"/>
    <mergeCell ref="O46:O47"/>
    <mergeCell ref="K42:K43"/>
    <mergeCell ref="M42:M43"/>
    <mergeCell ref="O42:O43"/>
    <mergeCell ref="I38:I39"/>
    <mergeCell ref="K38:K39"/>
    <mergeCell ref="M38:M39"/>
    <mergeCell ref="O38:O39"/>
    <mergeCell ref="G40:G41"/>
    <mergeCell ref="I40:I41"/>
    <mergeCell ref="K40:K41"/>
    <mergeCell ref="I44:I45"/>
    <mergeCell ref="K44:K45"/>
    <mergeCell ref="M44:M45"/>
    <mergeCell ref="O44:O45"/>
    <mergeCell ref="G34:G35"/>
    <mergeCell ref="I34:I35"/>
    <mergeCell ref="K34:K35"/>
    <mergeCell ref="M34:M35"/>
    <mergeCell ref="O34:O35"/>
    <mergeCell ref="I42:I43"/>
  </mergeCells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V12" sqref="V12:V13"/>
    </sheetView>
  </sheetViews>
  <sheetFormatPr defaultColWidth="8.7109375" defaultRowHeight="15"/>
  <cols>
    <col min="1" max="1" width="7.421875" style="124" bestFit="1" customWidth="1"/>
    <col min="2" max="2" width="17.421875" style="121" customWidth="1"/>
    <col min="3" max="3" width="1.57421875" style="122" customWidth="1"/>
    <col min="4" max="4" width="5.00390625" style="123" customWidth="1"/>
    <col min="5" max="30" width="4.7109375" style="124" customWidth="1"/>
    <col min="31" max="32" width="4.7109375" style="201" customWidth="1"/>
    <col min="33" max="16384" width="8.7109375" style="124" customWidth="1"/>
  </cols>
  <sheetData>
    <row r="1" spans="1:15" ht="17.25">
      <c r="A1" s="120" t="s">
        <v>0</v>
      </c>
      <c r="O1" s="125" t="s">
        <v>173</v>
      </c>
    </row>
    <row r="3" ht="18" thickBot="1"/>
    <row r="4" spans="1:32" s="130" customFormat="1" ht="17.25">
      <c r="A4" s="126" t="s">
        <v>2</v>
      </c>
      <c r="B4" s="127" t="s">
        <v>4</v>
      </c>
      <c r="C4" s="128"/>
      <c r="D4" s="129" t="s">
        <v>41</v>
      </c>
      <c r="E4" s="232" t="s">
        <v>5</v>
      </c>
      <c r="F4" s="233"/>
      <c r="G4" s="236" t="s">
        <v>6</v>
      </c>
      <c r="H4" s="233"/>
      <c r="I4" s="236" t="s">
        <v>7</v>
      </c>
      <c r="J4" s="233"/>
      <c r="K4" s="236" t="s">
        <v>19</v>
      </c>
      <c r="L4" s="233"/>
      <c r="M4" s="236" t="s">
        <v>20</v>
      </c>
      <c r="N4" s="233"/>
      <c r="O4" s="236" t="s">
        <v>21</v>
      </c>
      <c r="P4" s="233"/>
      <c r="Q4" s="236" t="s">
        <v>22</v>
      </c>
      <c r="R4" s="233"/>
      <c r="S4" s="236" t="s">
        <v>23</v>
      </c>
      <c r="T4" s="233"/>
      <c r="U4" s="236" t="s">
        <v>24</v>
      </c>
      <c r="V4" s="233"/>
      <c r="W4" s="236" t="s">
        <v>25</v>
      </c>
      <c r="X4" s="233"/>
      <c r="Y4" s="236" t="s">
        <v>26</v>
      </c>
      <c r="Z4" s="233"/>
      <c r="AA4" s="236" t="s">
        <v>27</v>
      </c>
      <c r="AB4" s="233"/>
      <c r="AC4" s="236" t="s">
        <v>28</v>
      </c>
      <c r="AD4" s="233"/>
      <c r="AE4" s="205" t="s">
        <v>190</v>
      </c>
      <c r="AF4" s="205" t="s">
        <v>191</v>
      </c>
    </row>
    <row r="5" spans="1:32" s="130" customFormat="1" ht="18" thickBot="1">
      <c r="A5" s="131" t="s">
        <v>3</v>
      </c>
      <c r="B5" s="132" t="s">
        <v>1</v>
      </c>
      <c r="C5" s="133"/>
      <c r="D5" s="134" t="s">
        <v>188</v>
      </c>
      <c r="E5" s="234" t="s">
        <v>29</v>
      </c>
      <c r="F5" s="235"/>
      <c r="G5" s="237" t="s">
        <v>30</v>
      </c>
      <c r="H5" s="235"/>
      <c r="I5" s="237" t="s">
        <v>43</v>
      </c>
      <c r="J5" s="235"/>
      <c r="K5" s="237" t="s">
        <v>31</v>
      </c>
      <c r="L5" s="235"/>
      <c r="M5" s="237" t="s">
        <v>32</v>
      </c>
      <c r="N5" s="235"/>
      <c r="O5" s="237" t="s">
        <v>33</v>
      </c>
      <c r="P5" s="235"/>
      <c r="Q5" s="237" t="s">
        <v>34</v>
      </c>
      <c r="R5" s="235"/>
      <c r="S5" s="237" t="s">
        <v>35</v>
      </c>
      <c r="T5" s="235"/>
      <c r="U5" s="237" t="s">
        <v>36</v>
      </c>
      <c r="V5" s="235"/>
      <c r="W5" s="237" t="s">
        <v>37</v>
      </c>
      <c r="X5" s="235"/>
      <c r="Y5" s="237" t="s">
        <v>38</v>
      </c>
      <c r="Z5" s="235"/>
      <c r="AA5" s="237" t="s">
        <v>39</v>
      </c>
      <c r="AB5" s="235"/>
      <c r="AC5" s="237" t="s">
        <v>40</v>
      </c>
      <c r="AD5" s="235"/>
      <c r="AE5" s="205" t="s">
        <v>189</v>
      </c>
      <c r="AF5" s="205" t="s">
        <v>192</v>
      </c>
    </row>
    <row r="6" spans="1:30" ht="17.25">
      <c r="A6" s="135">
        <v>1</v>
      </c>
      <c r="B6" s="136" t="s">
        <v>18</v>
      </c>
      <c r="C6" s="137"/>
      <c r="D6" s="129"/>
      <c r="E6" s="138"/>
      <c r="F6" s="222"/>
      <c r="G6" s="138"/>
      <c r="H6" s="222"/>
      <c r="I6" s="138"/>
      <c r="J6" s="222"/>
      <c r="K6" s="138"/>
      <c r="L6" s="222"/>
      <c r="M6" s="138"/>
      <c r="N6" s="222"/>
      <c r="O6" s="138"/>
      <c r="P6" s="222"/>
      <c r="Q6" s="139"/>
      <c r="R6" s="222"/>
      <c r="S6" s="139"/>
      <c r="T6" s="222"/>
      <c r="U6" s="140"/>
      <c r="V6" s="222"/>
      <c r="W6" s="140"/>
      <c r="X6" s="222"/>
      <c r="Y6" s="141"/>
      <c r="Z6" s="222"/>
      <c r="AA6" s="139"/>
      <c r="AB6" s="222"/>
      <c r="AC6" s="139"/>
      <c r="AD6" s="222"/>
    </row>
    <row r="7" spans="1:30" ht="18" thickBot="1">
      <c r="A7" s="194">
        <v>2185</v>
      </c>
      <c r="B7" s="142" t="s">
        <v>14</v>
      </c>
      <c r="C7" s="143"/>
      <c r="D7" s="134">
        <v>2</v>
      </c>
      <c r="E7" s="144"/>
      <c r="F7" s="223"/>
      <c r="G7" s="144"/>
      <c r="H7" s="223"/>
      <c r="I7" s="144"/>
      <c r="J7" s="223"/>
      <c r="K7" s="144"/>
      <c r="L7" s="223"/>
      <c r="M7" s="144"/>
      <c r="N7" s="223"/>
      <c r="O7" s="144"/>
      <c r="P7" s="223"/>
      <c r="Q7" s="145"/>
      <c r="R7" s="223"/>
      <c r="S7" s="145"/>
      <c r="T7" s="223"/>
      <c r="U7" s="145"/>
      <c r="V7" s="223"/>
      <c r="W7" s="145"/>
      <c r="X7" s="223"/>
      <c r="Y7" s="145"/>
      <c r="Z7" s="223"/>
      <c r="AA7" s="145"/>
      <c r="AB7" s="223"/>
      <c r="AC7" s="145"/>
      <c r="AD7" s="223"/>
    </row>
    <row r="8" spans="1:32" ht="18" thickBot="1">
      <c r="A8" s="135">
        <v>2</v>
      </c>
      <c r="B8" s="136" t="s">
        <v>44</v>
      </c>
      <c r="C8" s="137"/>
      <c r="D8" s="129"/>
      <c r="E8" s="146" t="s">
        <v>12</v>
      </c>
      <c r="F8" s="226">
        <v>2</v>
      </c>
      <c r="G8" s="140">
        <v>7</v>
      </c>
      <c r="H8" s="224">
        <v>3</v>
      </c>
      <c r="I8" s="140">
        <v>8</v>
      </c>
      <c r="J8" s="230">
        <v>4</v>
      </c>
      <c r="K8" s="141">
        <v>4</v>
      </c>
      <c r="L8" s="226">
        <v>4</v>
      </c>
      <c r="M8" s="146" t="s">
        <v>12</v>
      </c>
      <c r="N8" s="226">
        <v>4</v>
      </c>
      <c r="O8" s="146" t="s">
        <v>12</v>
      </c>
      <c r="P8" s="222">
        <v>4</v>
      </c>
      <c r="Q8" s="146" t="s">
        <v>12</v>
      </c>
      <c r="R8" s="222">
        <v>4</v>
      </c>
      <c r="S8" s="146" t="s">
        <v>12</v>
      </c>
      <c r="T8" s="222">
        <v>4</v>
      </c>
      <c r="U8" s="141">
        <v>7</v>
      </c>
      <c r="V8" s="222">
        <v>4.5</v>
      </c>
      <c r="W8" s="146" t="s">
        <v>12</v>
      </c>
      <c r="X8" s="222">
        <v>4.5</v>
      </c>
      <c r="Y8" s="146" t="s">
        <v>12</v>
      </c>
      <c r="Z8" s="222">
        <v>4.5</v>
      </c>
      <c r="AA8" s="146" t="s">
        <v>12</v>
      </c>
      <c r="AB8" s="222">
        <v>4.5</v>
      </c>
      <c r="AC8" s="146" t="s">
        <v>12</v>
      </c>
      <c r="AD8" s="222">
        <v>4.5</v>
      </c>
      <c r="AE8" s="201">
        <v>1.12</v>
      </c>
      <c r="AF8" s="204">
        <v>8.2</v>
      </c>
    </row>
    <row r="9" spans="1:30" ht="18" thickBot="1">
      <c r="A9" s="194">
        <v>2164</v>
      </c>
      <c r="B9" s="142" t="s">
        <v>45</v>
      </c>
      <c r="C9" s="143"/>
      <c r="D9" s="134">
        <v>2</v>
      </c>
      <c r="E9" s="147">
        <v>0</v>
      </c>
      <c r="F9" s="227"/>
      <c r="G9" s="145">
        <v>1</v>
      </c>
      <c r="H9" s="225"/>
      <c r="I9" s="145">
        <v>1</v>
      </c>
      <c r="J9" s="231"/>
      <c r="K9" s="145">
        <v>0</v>
      </c>
      <c r="L9" s="227"/>
      <c r="M9" s="147">
        <v>0</v>
      </c>
      <c r="N9" s="227"/>
      <c r="O9" s="147">
        <v>0</v>
      </c>
      <c r="P9" s="223"/>
      <c r="Q9" s="147">
        <v>0</v>
      </c>
      <c r="R9" s="223"/>
      <c r="S9" s="147">
        <v>0</v>
      </c>
      <c r="T9" s="223"/>
      <c r="U9" s="148">
        <v>0.5</v>
      </c>
      <c r="V9" s="223"/>
      <c r="W9" s="147">
        <v>0</v>
      </c>
      <c r="X9" s="223"/>
      <c r="Y9" s="147">
        <v>0</v>
      </c>
      <c r="Z9" s="223"/>
      <c r="AA9" s="147">
        <v>0</v>
      </c>
      <c r="AB9" s="223"/>
      <c r="AC9" s="147">
        <v>0</v>
      </c>
      <c r="AD9" s="223"/>
    </row>
    <row r="10" spans="1:32" ht="18" thickBot="1">
      <c r="A10" s="135">
        <v>3</v>
      </c>
      <c r="B10" s="136" t="s">
        <v>46</v>
      </c>
      <c r="C10" s="137"/>
      <c r="D10" s="129"/>
      <c r="E10" s="146" t="s">
        <v>12</v>
      </c>
      <c r="F10" s="226">
        <v>2</v>
      </c>
      <c r="G10" s="141">
        <v>4</v>
      </c>
      <c r="H10" s="224">
        <v>3</v>
      </c>
      <c r="I10" s="140">
        <v>6</v>
      </c>
      <c r="J10" s="230">
        <v>3.5</v>
      </c>
      <c r="K10" s="140">
        <v>23</v>
      </c>
      <c r="L10" s="226">
        <v>4</v>
      </c>
      <c r="M10" s="141">
        <v>6</v>
      </c>
      <c r="N10" s="230">
        <v>5</v>
      </c>
      <c r="O10" s="140">
        <v>15</v>
      </c>
      <c r="P10" s="230">
        <v>6</v>
      </c>
      <c r="Q10" s="146" t="s">
        <v>12</v>
      </c>
      <c r="R10" s="224">
        <v>6</v>
      </c>
      <c r="S10" s="146" t="s">
        <v>12</v>
      </c>
      <c r="T10" s="224">
        <v>6</v>
      </c>
      <c r="U10" s="141">
        <v>5</v>
      </c>
      <c r="V10" s="224">
        <v>6.5</v>
      </c>
      <c r="W10" s="141">
        <v>7</v>
      </c>
      <c r="X10" s="224">
        <v>7.5</v>
      </c>
      <c r="Y10" s="140">
        <v>7</v>
      </c>
      <c r="Z10" s="224">
        <v>7.5</v>
      </c>
      <c r="AA10" s="141">
        <v>15</v>
      </c>
      <c r="AB10" s="224">
        <v>8.5</v>
      </c>
      <c r="AC10" s="140">
        <v>8</v>
      </c>
      <c r="AD10" s="230">
        <v>9.5</v>
      </c>
      <c r="AE10" s="204">
        <v>0.95</v>
      </c>
      <c r="AF10" s="204">
        <v>6.28</v>
      </c>
    </row>
    <row r="11" spans="1:30" ht="18" thickBot="1">
      <c r="A11" s="194">
        <v>2079</v>
      </c>
      <c r="B11" s="142" t="s">
        <v>47</v>
      </c>
      <c r="C11" s="143"/>
      <c r="D11" s="134">
        <v>2</v>
      </c>
      <c r="E11" s="147">
        <v>0</v>
      </c>
      <c r="F11" s="227"/>
      <c r="G11" s="145">
        <v>1</v>
      </c>
      <c r="H11" s="225"/>
      <c r="I11" s="145">
        <v>0.5</v>
      </c>
      <c r="J11" s="231"/>
      <c r="K11" s="145">
        <v>0.5</v>
      </c>
      <c r="L11" s="227"/>
      <c r="M11" s="148">
        <v>1</v>
      </c>
      <c r="N11" s="231"/>
      <c r="O11" s="145">
        <v>1</v>
      </c>
      <c r="P11" s="231"/>
      <c r="Q11" s="147">
        <v>0</v>
      </c>
      <c r="R11" s="225"/>
      <c r="S11" s="147">
        <v>0</v>
      </c>
      <c r="T11" s="225"/>
      <c r="U11" s="148">
        <v>0.5</v>
      </c>
      <c r="V11" s="225"/>
      <c r="W11" s="148">
        <v>1</v>
      </c>
      <c r="X11" s="225"/>
      <c r="Y11" s="145">
        <v>0</v>
      </c>
      <c r="Z11" s="225"/>
      <c r="AA11" s="145">
        <v>1</v>
      </c>
      <c r="AB11" s="225"/>
      <c r="AC11" s="145">
        <v>1</v>
      </c>
      <c r="AD11" s="231"/>
    </row>
    <row r="12" spans="1:31" ht="17.25">
      <c r="A12" s="135">
        <v>4</v>
      </c>
      <c r="B12" s="136" t="s">
        <v>48</v>
      </c>
      <c r="C12" s="137"/>
      <c r="D12" s="129"/>
      <c r="E12" s="149">
        <v>6</v>
      </c>
      <c r="F12" s="224">
        <v>2.5</v>
      </c>
      <c r="G12" s="140">
        <v>3</v>
      </c>
      <c r="H12" s="226">
        <v>2.5</v>
      </c>
      <c r="I12" s="141">
        <v>7</v>
      </c>
      <c r="J12" s="224">
        <v>3.5</v>
      </c>
      <c r="K12" s="140">
        <v>2</v>
      </c>
      <c r="L12" s="224">
        <v>4.5</v>
      </c>
      <c r="M12" s="146" t="s">
        <v>12</v>
      </c>
      <c r="N12" s="224">
        <v>4.5</v>
      </c>
      <c r="O12" s="146" t="s">
        <v>12</v>
      </c>
      <c r="P12" s="222">
        <v>4.5</v>
      </c>
      <c r="Q12" s="146" t="s">
        <v>12</v>
      </c>
      <c r="R12" s="222">
        <v>4.5</v>
      </c>
      <c r="S12" s="146" t="s">
        <v>12</v>
      </c>
      <c r="T12" s="222">
        <v>4.5</v>
      </c>
      <c r="U12" s="141">
        <v>8</v>
      </c>
      <c r="V12" s="222">
        <v>4.5</v>
      </c>
      <c r="W12" s="146" t="s">
        <v>12</v>
      </c>
      <c r="X12" s="222">
        <v>4.5</v>
      </c>
      <c r="Y12" s="146" t="s">
        <v>12</v>
      </c>
      <c r="Z12" s="222">
        <v>4.5</v>
      </c>
      <c r="AA12" s="146" t="s">
        <v>12</v>
      </c>
      <c r="AB12" s="222">
        <v>4.5</v>
      </c>
      <c r="AC12" s="146" t="s">
        <v>12</v>
      </c>
      <c r="AD12" s="222">
        <v>4.5</v>
      </c>
      <c r="AE12" s="204">
        <v>0.9</v>
      </c>
    </row>
    <row r="13" spans="1:30" ht="18" thickBot="1">
      <c r="A13" s="194">
        <v>2040</v>
      </c>
      <c r="B13" s="142" t="s">
        <v>49</v>
      </c>
      <c r="C13" s="143"/>
      <c r="D13" s="134">
        <v>2</v>
      </c>
      <c r="E13" s="144">
        <v>0.5</v>
      </c>
      <c r="F13" s="225"/>
      <c r="G13" s="145">
        <v>0</v>
      </c>
      <c r="H13" s="227"/>
      <c r="I13" s="145">
        <v>1</v>
      </c>
      <c r="J13" s="225"/>
      <c r="K13" s="145">
        <v>1</v>
      </c>
      <c r="L13" s="225"/>
      <c r="M13" s="147">
        <v>0</v>
      </c>
      <c r="N13" s="225"/>
      <c r="O13" s="147">
        <v>0</v>
      </c>
      <c r="P13" s="223"/>
      <c r="Q13" s="147">
        <v>0</v>
      </c>
      <c r="R13" s="223"/>
      <c r="S13" s="147">
        <v>0</v>
      </c>
      <c r="T13" s="223"/>
      <c r="U13" s="145">
        <v>0</v>
      </c>
      <c r="V13" s="223"/>
      <c r="W13" s="147">
        <v>0</v>
      </c>
      <c r="X13" s="223"/>
      <c r="Y13" s="147">
        <v>0</v>
      </c>
      <c r="Z13" s="223"/>
      <c r="AA13" s="147">
        <v>0</v>
      </c>
      <c r="AB13" s="223"/>
      <c r="AC13" s="147">
        <v>0</v>
      </c>
      <c r="AD13" s="223"/>
    </row>
    <row r="14" spans="1:31" ht="18" thickBot="1">
      <c r="A14" s="135">
        <v>5</v>
      </c>
      <c r="B14" s="136" t="s">
        <v>66</v>
      </c>
      <c r="C14" s="137"/>
      <c r="D14" s="129"/>
      <c r="E14" s="146" t="s">
        <v>12</v>
      </c>
      <c r="F14" s="226">
        <v>2</v>
      </c>
      <c r="G14" s="140">
        <v>6</v>
      </c>
      <c r="H14" s="222">
        <v>2</v>
      </c>
      <c r="I14" s="146" t="s">
        <v>12</v>
      </c>
      <c r="J14" s="222">
        <v>2</v>
      </c>
      <c r="K14" s="146" t="s">
        <v>12</v>
      </c>
      <c r="L14" s="222">
        <v>2</v>
      </c>
      <c r="M14" s="146" t="s">
        <v>12</v>
      </c>
      <c r="N14" s="222">
        <v>2</v>
      </c>
      <c r="O14" s="141">
        <v>8</v>
      </c>
      <c r="P14" s="222">
        <v>2.5</v>
      </c>
      <c r="Q14" s="140">
        <v>7</v>
      </c>
      <c r="R14" s="222">
        <v>2.5</v>
      </c>
      <c r="S14" s="146" t="s">
        <v>12</v>
      </c>
      <c r="T14" s="222">
        <v>2.5</v>
      </c>
      <c r="U14" s="141">
        <v>3</v>
      </c>
      <c r="V14" s="222">
        <v>3</v>
      </c>
      <c r="W14" s="146" t="s">
        <v>12</v>
      </c>
      <c r="X14" s="222">
        <v>3</v>
      </c>
      <c r="Y14" s="141">
        <v>21</v>
      </c>
      <c r="Z14" s="222">
        <v>4</v>
      </c>
      <c r="AA14" s="146" t="s">
        <v>12</v>
      </c>
      <c r="AB14" s="222">
        <v>4</v>
      </c>
      <c r="AC14" s="141">
        <v>18</v>
      </c>
      <c r="AD14" s="222">
        <v>5</v>
      </c>
      <c r="AE14" s="201">
        <v>0.83</v>
      </c>
    </row>
    <row r="15" spans="1:30" ht="18" thickBot="1">
      <c r="A15" s="194">
        <v>2009</v>
      </c>
      <c r="B15" s="142" t="s">
        <v>9</v>
      </c>
      <c r="C15" s="143"/>
      <c r="D15" s="134">
        <v>2</v>
      </c>
      <c r="E15" s="147">
        <v>0</v>
      </c>
      <c r="F15" s="227"/>
      <c r="G15" s="145">
        <v>0</v>
      </c>
      <c r="H15" s="223"/>
      <c r="I15" s="147">
        <v>0</v>
      </c>
      <c r="J15" s="223"/>
      <c r="K15" s="147">
        <v>0</v>
      </c>
      <c r="L15" s="223"/>
      <c r="M15" s="147">
        <v>0</v>
      </c>
      <c r="N15" s="223"/>
      <c r="O15" s="145">
        <v>0.5</v>
      </c>
      <c r="P15" s="223"/>
      <c r="Q15" s="148">
        <v>0</v>
      </c>
      <c r="R15" s="223"/>
      <c r="S15" s="147">
        <v>0</v>
      </c>
      <c r="T15" s="223"/>
      <c r="U15" s="145">
        <v>0.5</v>
      </c>
      <c r="V15" s="223"/>
      <c r="W15" s="147">
        <v>0</v>
      </c>
      <c r="X15" s="223"/>
      <c r="Y15" s="145">
        <v>1</v>
      </c>
      <c r="Z15" s="223"/>
      <c r="AA15" s="147">
        <v>0</v>
      </c>
      <c r="AB15" s="223"/>
      <c r="AC15" s="145">
        <v>1</v>
      </c>
      <c r="AD15" s="223"/>
    </row>
    <row r="16" spans="1:31" ht="17.25">
      <c r="A16" s="135">
        <v>6</v>
      </c>
      <c r="B16" s="136" t="s">
        <v>50</v>
      </c>
      <c r="C16" s="137"/>
      <c r="D16" s="129"/>
      <c r="E16" s="150">
        <v>4</v>
      </c>
      <c r="F16" s="226">
        <v>2.5</v>
      </c>
      <c r="G16" s="141">
        <v>5</v>
      </c>
      <c r="H16" s="230">
        <v>3.5</v>
      </c>
      <c r="I16" s="141">
        <v>3</v>
      </c>
      <c r="J16" s="230">
        <v>4</v>
      </c>
      <c r="K16" s="140">
        <v>8</v>
      </c>
      <c r="L16" s="230">
        <v>5</v>
      </c>
      <c r="M16" s="140">
        <v>3</v>
      </c>
      <c r="N16" s="230">
        <v>5</v>
      </c>
      <c r="O16" s="141">
        <v>7</v>
      </c>
      <c r="P16" s="226">
        <v>5</v>
      </c>
      <c r="Q16" s="146" t="s">
        <v>12</v>
      </c>
      <c r="R16" s="226">
        <v>5</v>
      </c>
      <c r="S16" s="146" t="s">
        <v>12</v>
      </c>
      <c r="T16" s="226">
        <v>5</v>
      </c>
      <c r="U16" s="146" t="s">
        <v>12</v>
      </c>
      <c r="V16" s="222">
        <v>5</v>
      </c>
      <c r="W16" s="146" t="s">
        <v>12</v>
      </c>
      <c r="X16" s="222">
        <v>5</v>
      </c>
      <c r="Y16" s="146" t="s">
        <v>12</v>
      </c>
      <c r="Z16" s="222">
        <v>5</v>
      </c>
      <c r="AA16" s="146" t="s">
        <v>12</v>
      </c>
      <c r="AB16" s="222">
        <v>5</v>
      </c>
      <c r="AC16" s="146" t="s">
        <v>12</v>
      </c>
      <c r="AD16" s="222">
        <v>5</v>
      </c>
      <c r="AE16" s="201">
        <v>0.83</v>
      </c>
    </row>
    <row r="17" spans="1:30" ht="18" thickBot="1">
      <c r="A17" s="194">
        <v>1999</v>
      </c>
      <c r="B17" s="142" t="s">
        <v>51</v>
      </c>
      <c r="C17" s="143"/>
      <c r="D17" s="134">
        <v>2</v>
      </c>
      <c r="E17" s="144">
        <v>0.5</v>
      </c>
      <c r="F17" s="227"/>
      <c r="G17" s="145">
        <v>1</v>
      </c>
      <c r="H17" s="231"/>
      <c r="I17" s="145">
        <v>0.5</v>
      </c>
      <c r="J17" s="231"/>
      <c r="K17" s="145">
        <v>1</v>
      </c>
      <c r="L17" s="231"/>
      <c r="M17" s="145">
        <v>0</v>
      </c>
      <c r="N17" s="231"/>
      <c r="O17" s="145">
        <v>0</v>
      </c>
      <c r="P17" s="227"/>
      <c r="Q17" s="147">
        <v>0</v>
      </c>
      <c r="R17" s="227"/>
      <c r="S17" s="147">
        <v>0</v>
      </c>
      <c r="T17" s="227"/>
      <c r="U17" s="147">
        <v>0</v>
      </c>
      <c r="V17" s="223"/>
      <c r="W17" s="147">
        <v>0</v>
      </c>
      <c r="X17" s="223"/>
      <c r="Y17" s="147">
        <v>0</v>
      </c>
      <c r="Z17" s="223"/>
      <c r="AA17" s="147">
        <v>0</v>
      </c>
      <c r="AB17" s="223"/>
      <c r="AC17" s="147">
        <v>0</v>
      </c>
      <c r="AD17" s="223"/>
    </row>
    <row r="18" spans="1:32" ht="17.25">
      <c r="A18" s="135">
        <v>7</v>
      </c>
      <c r="B18" s="136" t="s">
        <v>8</v>
      </c>
      <c r="C18" s="137"/>
      <c r="D18" s="129"/>
      <c r="E18" s="151">
        <v>8</v>
      </c>
      <c r="F18" s="230">
        <v>3</v>
      </c>
      <c r="G18" s="151">
        <v>2</v>
      </c>
      <c r="H18" s="224">
        <v>3</v>
      </c>
      <c r="I18" s="140">
        <v>4</v>
      </c>
      <c r="J18" s="226">
        <v>3</v>
      </c>
      <c r="K18" s="151">
        <v>9</v>
      </c>
      <c r="L18" s="226">
        <v>4</v>
      </c>
      <c r="M18" s="140">
        <v>8</v>
      </c>
      <c r="N18" s="224">
        <v>4.5</v>
      </c>
      <c r="O18" s="140">
        <v>6</v>
      </c>
      <c r="P18" s="224">
        <v>5.5</v>
      </c>
      <c r="Q18" s="141">
        <v>5</v>
      </c>
      <c r="R18" s="230">
        <v>6.5</v>
      </c>
      <c r="S18" s="141">
        <v>10</v>
      </c>
      <c r="T18" s="230">
        <v>7.5</v>
      </c>
      <c r="U18" s="140">
        <v>2</v>
      </c>
      <c r="V18" s="230">
        <v>8</v>
      </c>
      <c r="W18" s="140">
        <v>3</v>
      </c>
      <c r="X18" s="230">
        <v>8</v>
      </c>
      <c r="Y18" s="141">
        <v>3</v>
      </c>
      <c r="Z18" s="230">
        <v>9</v>
      </c>
      <c r="AA18" s="146" t="s">
        <v>12</v>
      </c>
      <c r="AB18" s="230">
        <v>9</v>
      </c>
      <c r="AC18" s="140">
        <v>12</v>
      </c>
      <c r="AD18" s="230">
        <v>9.5</v>
      </c>
      <c r="AE18" s="201">
        <v>0.79</v>
      </c>
      <c r="AF18" s="204">
        <v>8.73</v>
      </c>
    </row>
    <row r="19" spans="1:30" ht="18" thickBot="1">
      <c r="A19" s="194">
        <v>1994</v>
      </c>
      <c r="B19" s="142" t="s">
        <v>9</v>
      </c>
      <c r="C19" s="143"/>
      <c r="D19" s="134">
        <v>2</v>
      </c>
      <c r="E19" s="152">
        <v>1</v>
      </c>
      <c r="F19" s="231"/>
      <c r="G19" s="152">
        <v>0</v>
      </c>
      <c r="H19" s="225"/>
      <c r="I19" s="145">
        <v>0</v>
      </c>
      <c r="J19" s="227"/>
      <c r="K19" s="152">
        <v>1</v>
      </c>
      <c r="L19" s="227"/>
      <c r="M19" s="145">
        <v>0.5</v>
      </c>
      <c r="N19" s="225"/>
      <c r="O19" s="145">
        <v>1</v>
      </c>
      <c r="P19" s="225"/>
      <c r="Q19" s="145">
        <v>1</v>
      </c>
      <c r="R19" s="231"/>
      <c r="S19" s="145">
        <v>1</v>
      </c>
      <c r="T19" s="231"/>
      <c r="U19" s="145">
        <v>0.5</v>
      </c>
      <c r="V19" s="231"/>
      <c r="W19" s="145">
        <v>0</v>
      </c>
      <c r="X19" s="231"/>
      <c r="Y19" s="145">
        <v>1</v>
      </c>
      <c r="Z19" s="231"/>
      <c r="AA19" s="147">
        <v>0</v>
      </c>
      <c r="AB19" s="231"/>
      <c r="AC19" s="145">
        <v>0.5</v>
      </c>
      <c r="AD19" s="231"/>
    </row>
    <row r="20" spans="1:32" ht="17.25">
      <c r="A20" s="135">
        <v>8</v>
      </c>
      <c r="B20" s="136" t="s">
        <v>52</v>
      </c>
      <c r="C20" s="137"/>
      <c r="D20" s="129"/>
      <c r="E20" s="140">
        <v>7</v>
      </c>
      <c r="F20" s="226">
        <v>2</v>
      </c>
      <c r="G20" s="140">
        <v>12</v>
      </c>
      <c r="H20" s="224">
        <v>3</v>
      </c>
      <c r="I20" s="141">
        <v>2</v>
      </c>
      <c r="J20" s="226">
        <v>3</v>
      </c>
      <c r="K20" s="141">
        <v>6</v>
      </c>
      <c r="L20" s="222">
        <v>3</v>
      </c>
      <c r="M20" s="141">
        <v>7</v>
      </c>
      <c r="N20" s="222">
        <v>3.5</v>
      </c>
      <c r="O20" s="140">
        <v>5</v>
      </c>
      <c r="P20" s="222">
        <v>4</v>
      </c>
      <c r="Q20" s="141">
        <v>14</v>
      </c>
      <c r="R20" s="226">
        <v>5</v>
      </c>
      <c r="S20" s="146" t="s">
        <v>12</v>
      </c>
      <c r="T20" s="226">
        <v>5</v>
      </c>
      <c r="U20" s="140">
        <v>4</v>
      </c>
      <c r="V20" s="226">
        <v>6</v>
      </c>
      <c r="W20" s="141">
        <v>12</v>
      </c>
      <c r="X20" s="226">
        <v>7</v>
      </c>
      <c r="Y20" s="146" t="s">
        <v>12</v>
      </c>
      <c r="Z20" s="226">
        <v>7</v>
      </c>
      <c r="AA20" s="146" t="s">
        <v>12</v>
      </c>
      <c r="AB20" s="226">
        <v>7</v>
      </c>
      <c r="AC20" s="141">
        <v>3</v>
      </c>
      <c r="AD20" s="224">
        <v>7</v>
      </c>
      <c r="AE20" s="204">
        <v>0.7</v>
      </c>
      <c r="AF20" s="204">
        <v>6.17</v>
      </c>
    </row>
    <row r="21" spans="1:30" ht="18" thickBot="1">
      <c r="A21" s="194">
        <v>1983</v>
      </c>
      <c r="B21" s="142" t="s">
        <v>53</v>
      </c>
      <c r="C21" s="143"/>
      <c r="D21" s="134">
        <v>2</v>
      </c>
      <c r="E21" s="145">
        <v>1</v>
      </c>
      <c r="F21" s="227"/>
      <c r="G21" s="145">
        <v>1</v>
      </c>
      <c r="H21" s="225"/>
      <c r="I21" s="145">
        <v>0</v>
      </c>
      <c r="J21" s="227"/>
      <c r="K21" s="145">
        <v>0</v>
      </c>
      <c r="L21" s="223"/>
      <c r="M21" s="145">
        <v>0.5</v>
      </c>
      <c r="N21" s="223"/>
      <c r="O21" s="145">
        <v>0.5</v>
      </c>
      <c r="P21" s="223"/>
      <c r="Q21" s="145">
        <v>1</v>
      </c>
      <c r="R21" s="227"/>
      <c r="S21" s="147">
        <v>0</v>
      </c>
      <c r="T21" s="227"/>
      <c r="U21" s="145">
        <v>1</v>
      </c>
      <c r="V21" s="227"/>
      <c r="W21" s="145">
        <v>1</v>
      </c>
      <c r="X21" s="227"/>
      <c r="Y21" s="147">
        <v>0</v>
      </c>
      <c r="Z21" s="227"/>
      <c r="AA21" s="147">
        <v>0</v>
      </c>
      <c r="AB21" s="227"/>
      <c r="AC21" s="145">
        <v>0</v>
      </c>
      <c r="AD21" s="225"/>
    </row>
    <row r="22" spans="1:32" s="122" customFormat="1" ht="18" thickBot="1">
      <c r="A22" s="153"/>
      <c r="B22" s="154"/>
      <c r="C22" s="143"/>
      <c r="D22" s="155"/>
      <c r="E22" s="156"/>
      <c r="F22" s="157"/>
      <c r="G22" s="156"/>
      <c r="H22" s="157"/>
      <c r="I22" s="156"/>
      <c r="J22" s="157"/>
      <c r="K22" s="156"/>
      <c r="L22" s="157"/>
      <c r="M22" s="156"/>
      <c r="N22" s="157"/>
      <c r="O22" s="156"/>
      <c r="P22" s="157"/>
      <c r="Q22" s="156"/>
      <c r="R22" s="157"/>
      <c r="S22" s="156"/>
      <c r="T22" s="157"/>
      <c r="U22" s="156"/>
      <c r="V22" s="157"/>
      <c r="W22" s="156"/>
      <c r="X22" s="157"/>
      <c r="Y22" s="156"/>
      <c r="Z22" s="157"/>
      <c r="AA22" s="156"/>
      <c r="AB22" s="157"/>
      <c r="AC22" s="156"/>
      <c r="AD22" s="157"/>
      <c r="AE22" s="202"/>
      <c r="AF22" s="202"/>
    </row>
    <row r="23" spans="1:31" ht="17.25">
      <c r="A23" s="135">
        <v>9</v>
      </c>
      <c r="B23" s="136" t="s">
        <v>56</v>
      </c>
      <c r="C23" s="158"/>
      <c r="D23" s="159"/>
      <c r="E23" s="146" t="s">
        <v>12</v>
      </c>
      <c r="F23" s="222">
        <v>1</v>
      </c>
      <c r="G23" s="151">
        <v>10</v>
      </c>
      <c r="H23" s="222">
        <v>2</v>
      </c>
      <c r="I23" s="146" t="s">
        <v>12</v>
      </c>
      <c r="J23" s="222">
        <v>2</v>
      </c>
      <c r="K23" s="150">
        <v>7</v>
      </c>
      <c r="L23" s="222">
        <v>2</v>
      </c>
      <c r="M23" s="146" t="s">
        <v>12</v>
      </c>
      <c r="N23" s="222">
        <v>2</v>
      </c>
      <c r="O23" s="146" t="s">
        <v>12</v>
      </c>
      <c r="P23" s="222">
        <v>2</v>
      </c>
      <c r="Q23" s="146" t="s">
        <v>12</v>
      </c>
      <c r="R23" s="222">
        <v>2</v>
      </c>
      <c r="S23" s="146" t="s">
        <v>12</v>
      </c>
      <c r="T23" s="222">
        <v>2</v>
      </c>
      <c r="U23" s="146" t="s">
        <v>12</v>
      </c>
      <c r="V23" s="222">
        <v>2</v>
      </c>
      <c r="W23" s="146" t="s">
        <v>12</v>
      </c>
      <c r="X23" s="222">
        <v>2</v>
      </c>
      <c r="Y23" s="146" t="s">
        <v>12</v>
      </c>
      <c r="Z23" s="222">
        <v>2</v>
      </c>
      <c r="AA23" s="146" t="s">
        <v>12</v>
      </c>
      <c r="AB23" s="222">
        <v>2</v>
      </c>
      <c r="AC23" s="146" t="s">
        <v>12</v>
      </c>
      <c r="AD23" s="222">
        <v>2</v>
      </c>
      <c r="AE23" s="204">
        <v>1</v>
      </c>
    </row>
    <row r="24" spans="1:30" ht="18" thickBot="1">
      <c r="A24" s="194">
        <v>1918</v>
      </c>
      <c r="B24" s="142" t="s">
        <v>57</v>
      </c>
      <c r="C24" s="158"/>
      <c r="D24" s="160">
        <v>1</v>
      </c>
      <c r="E24" s="147">
        <v>0</v>
      </c>
      <c r="F24" s="223"/>
      <c r="G24" s="144">
        <v>1</v>
      </c>
      <c r="H24" s="223"/>
      <c r="I24" s="147">
        <v>0</v>
      </c>
      <c r="J24" s="223"/>
      <c r="K24" s="144">
        <v>0</v>
      </c>
      <c r="L24" s="223"/>
      <c r="M24" s="147">
        <v>0</v>
      </c>
      <c r="N24" s="223"/>
      <c r="O24" s="147">
        <v>0</v>
      </c>
      <c r="P24" s="223"/>
      <c r="Q24" s="147">
        <v>0</v>
      </c>
      <c r="R24" s="223"/>
      <c r="S24" s="147">
        <v>0</v>
      </c>
      <c r="T24" s="223"/>
      <c r="U24" s="147">
        <v>0</v>
      </c>
      <c r="V24" s="223"/>
      <c r="W24" s="147">
        <v>0</v>
      </c>
      <c r="X24" s="223"/>
      <c r="Y24" s="147">
        <v>0</v>
      </c>
      <c r="Z24" s="223"/>
      <c r="AA24" s="147">
        <v>0</v>
      </c>
      <c r="AB24" s="223"/>
      <c r="AC24" s="147">
        <v>0</v>
      </c>
      <c r="AD24" s="223"/>
    </row>
    <row r="25" spans="1:32" ht="17.25">
      <c r="A25" s="135">
        <v>10</v>
      </c>
      <c r="B25" s="136" t="s">
        <v>67</v>
      </c>
      <c r="C25" s="161"/>
      <c r="D25" s="159"/>
      <c r="E25" s="146" t="s">
        <v>12</v>
      </c>
      <c r="F25" s="228">
        <v>1</v>
      </c>
      <c r="G25" s="162">
        <v>9</v>
      </c>
      <c r="H25" s="222">
        <v>1</v>
      </c>
      <c r="I25" s="163">
        <v>11</v>
      </c>
      <c r="J25" s="222">
        <v>2</v>
      </c>
      <c r="K25" s="151">
        <v>14</v>
      </c>
      <c r="L25" s="222">
        <v>3</v>
      </c>
      <c r="M25" s="146" t="s">
        <v>12</v>
      </c>
      <c r="N25" s="222">
        <v>3</v>
      </c>
      <c r="O25" s="141">
        <v>11</v>
      </c>
      <c r="P25" s="222">
        <v>4</v>
      </c>
      <c r="Q25" s="146" t="s">
        <v>12</v>
      </c>
      <c r="R25" s="222">
        <v>4</v>
      </c>
      <c r="S25" s="140">
        <v>7</v>
      </c>
      <c r="T25" s="222">
        <v>4</v>
      </c>
      <c r="U25" s="146" t="s">
        <v>12</v>
      </c>
      <c r="V25" s="222">
        <v>4</v>
      </c>
      <c r="W25" s="141">
        <v>18</v>
      </c>
      <c r="X25" s="222">
        <v>5</v>
      </c>
      <c r="Y25" s="140">
        <v>14</v>
      </c>
      <c r="Z25" s="222">
        <v>6</v>
      </c>
      <c r="AA25" s="146" t="s">
        <v>12</v>
      </c>
      <c r="AB25" s="222">
        <v>6</v>
      </c>
      <c r="AC25" s="141">
        <v>23</v>
      </c>
      <c r="AD25" s="222">
        <v>6</v>
      </c>
      <c r="AE25" s="201">
        <v>0.75</v>
      </c>
      <c r="AF25" s="204">
        <v>4.18</v>
      </c>
    </row>
    <row r="26" spans="1:30" ht="18" thickBot="1">
      <c r="A26" s="194">
        <v>1788</v>
      </c>
      <c r="B26" s="142" t="s">
        <v>13</v>
      </c>
      <c r="C26" s="164"/>
      <c r="D26" s="160">
        <v>1</v>
      </c>
      <c r="E26" s="147">
        <v>0</v>
      </c>
      <c r="F26" s="229"/>
      <c r="G26" s="144">
        <v>0</v>
      </c>
      <c r="H26" s="223"/>
      <c r="I26" s="144">
        <v>1</v>
      </c>
      <c r="J26" s="223"/>
      <c r="K26" s="145">
        <v>1</v>
      </c>
      <c r="L26" s="223"/>
      <c r="M26" s="147">
        <v>0</v>
      </c>
      <c r="N26" s="223"/>
      <c r="O26" s="145">
        <v>1</v>
      </c>
      <c r="P26" s="223"/>
      <c r="Q26" s="147">
        <v>0</v>
      </c>
      <c r="R26" s="223"/>
      <c r="S26" s="145">
        <v>0</v>
      </c>
      <c r="T26" s="223"/>
      <c r="U26" s="147">
        <v>0</v>
      </c>
      <c r="V26" s="223"/>
      <c r="W26" s="145">
        <v>1</v>
      </c>
      <c r="X26" s="223"/>
      <c r="Y26" s="145">
        <v>1</v>
      </c>
      <c r="Z26" s="223"/>
      <c r="AA26" s="147">
        <v>0</v>
      </c>
      <c r="AB26" s="223"/>
      <c r="AC26" s="145">
        <v>0</v>
      </c>
      <c r="AD26" s="223"/>
    </row>
    <row r="27" spans="1:31" ht="17.25">
      <c r="A27" s="135">
        <v>11</v>
      </c>
      <c r="B27" s="136" t="s">
        <v>10</v>
      </c>
      <c r="C27" s="161"/>
      <c r="D27" s="159"/>
      <c r="E27" s="146" t="s">
        <v>12</v>
      </c>
      <c r="F27" s="228">
        <v>1</v>
      </c>
      <c r="G27" s="146" t="s">
        <v>12</v>
      </c>
      <c r="H27" s="222">
        <v>1</v>
      </c>
      <c r="I27" s="165">
        <v>10</v>
      </c>
      <c r="J27" s="222">
        <v>1</v>
      </c>
      <c r="K27" s="151">
        <v>21</v>
      </c>
      <c r="L27" s="222">
        <v>2</v>
      </c>
      <c r="M27" s="146" t="s">
        <v>12</v>
      </c>
      <c r="N27" s="222">
        <v>2</v>
      </c>
      <c r="O27" s="140">
        <v>10</v>
      </c>
      <c r="P27" s="222">
        <v>2</v>
      </c>
      <c r="Q27" s="146" t="s">
        <v>12</v>
      </c>
      <c r="R27" s="222">
        <v>2</v>
      </c>
      <c r="S27" s="146" t="s">
        <v>12</v>
      </c>
      <c r="T27" s="222">
        <v>2</v>
      </c>
      <c r="U27" s="140">
        <v>18</v>
      </c>
      <c r="V27" s="222">
        <v>3</v>
      </c>
      <c r="W27" s="146" t="s">
        <v>12</v>
      </c>
      <c r="X27" s="222">
        <v>3</v>
      </c>
      <c r="Y27" s="141">
        <v>22</v>
      </c>
      <c r="Z27" s="222">
        <v>4</v>
      </c>
      <c r="AA27" s="146" t="s">
        <v>12</v>
      </c>
      <c r="AB27" s="222">
        <v>4</v>
      </c>
      <c r="AC27" s="146" t="s">
        <v>12</v>
      </c>
      <c r="AD27" s="222">
        <v>4</v>
      </c>
      <c r="AE27" s="204">
        <v>0.8</v>
      </c>
    </row>
    <row r="28" spans="1:30" ht="18" thickBot="1">
      <c r="A28" s="194">
        <v>1754</v>
      </c>
      <c r="B28" s="142" t="s">
        <v>11</v>
      </c>
      <c r="C28" s="164"/>
      <c r="D28" s="160">
        <v>1</v>
      </c>
      <c r="E28" s="147">
        <v>0</v>
      </c>
      <c r="F28" s="229"/>
      <c r="G28" s="147">
        <v>0</v>
      </c>
      <c r="H28" s="223"/>
      <c r="I28" s="145">
        <v>0</v>
      </c>
      <c r="J28" s="223"/>
      <c r="K28" s="145">
        <v>1</v>
      </c>
      <c r="L28" s="223"/>
      <c r="M28" s="147">
        <v>0</v>
      </c>
      <c r="N28" s="223"/>
      <c r="O28" s="145">
        <v>0</v>
      </c>
      <c r="P28" s="223"/>
      <c r="Q28" s="147">
        <v>0</v>
      </c>
      <c r="R28" s="223"/>
      <c r="S28" s="147">
        <v>0</v>
      </c>
      <c r="T28" s="223"/>
      <c r="U28" s="145">
        <v>1</v>
      </c>
      <c r="V28" s="223"/>
      <c r="W28" s="147">
        <v>0</v>
      </c>
      <c r="X28" s="223"/>
      <c r="Y28" s="145">
        <v>1</v>
      </c>
      <c r="Z28" s="223"/>
      <c r="AA28" s="147">
        <v>0</v>
      </c>
      <c r="AB28" s="223"/>
      <c r="AC28" s="147">
        <v>0</v>
      </c>
      <c r="AD28" s="223"/>
    </row>
    <row r="29" spans="1:32" ht="17.25">
      <c r="A29" s="135">
        <v>12</v>
      </c>
      <c r="B29" s="136" t="s">
        <v>62</v>
      </c>
      <c r="C29" s="161"/>
      <c r="D29" s="159"/>
      <c r="E29" s="163">
        <v>17</v>
      </c>
      <c r="F29" s="228">
        <v>1.5</v>
      </c>
      <c r="G29" s="151">
        <v>8</v>
      </c>
      <c r="H29" s="222">
        <v>1.5</v>
      </c>
      <c r="I29" s="149">
        <v>17</v>
      </c>
      <c r="J29" s="222">
        <v>2.5</v>
      </c>
      <c r="K29" s="141">
        <v>15</v>
      </c>
      <c r="L29" s="222">
        <v>3</v>
      </c>
      <c r="M29" s="140">
        <v>18</v>
      </c>
      <c r="N29" s="222">
        <v>3</v>
      </c>
      <c r="O29" s="166" t="s">
        <v>143</v>
      </c>
      <c r="P29" s="222">
        <v>4</v>
      </c>
      <c r="Q29" s="141">
        <v>19</v>
      </c>
      <c r="R29" s="222">
        <v>4.5</v>
      </c>
      <c r="S29" s="140">
        <v>15</v>
      </c>
      <c r="T29" s="222">
        <v>4.5</v>
      </c>
      <c r="U29" s="141">
        <v>16</v>
      </c>
      <c r="V29" s="222">
        <v>5.5</v>
      </c>
      <c r="W29" s="140">
        <v>8</v>
      </c>
      <c r="X29" s="222">
        <v>5.5</v>
      </c>
      <c r="Y29" s="140">
        <v>16</v>
      </c>
      <c r="Z29" s="222">
        <v>6</v>
      </c>
      <c r="AA29" s="141">
        <v>14</v>
      </c>
      <c r="AB29" s="222">
        <v>6.5</v>
      </c>
      <c r="AC29" s="141">
        <v>7</v>
      </c>
      <c r="AD29" s="224">
        <v>7</v>
      </c>
      <c r="AE29" s="201">
        <v>0.54</v>
      </c>
      <c r="AF29" s="204">
        <v>5.76</v>
      </c>
    </row>
    <row r="30" spans="1:30" ht="18" thickBot="1">
      <c r="A30" s="194">
        <v>1721</v>
      </c>
      <c r="B30" s="142" t="s">
        <v>63</v>
      </c>
      <c r="C30" s="164"/>
      <c r="D30" s="160">
        <v>1</v>
      </c>
      <c r="E30" s="145">
        <v>0.5</v>
      </c>
      <c r="F30" s="229"/>
      <c r="G30" s="144">
        <v>0</v>
      </c>
      <c r="H30" s="223"/>
      <c r="I30" s="145">
        <v>1</v>
      </c>
      <c r="J30" s="223"/>
      <c r="K30" s="145">
        <v>0.5</v>
      </c>
      <c r="L30" s="223"/>
      <c r="M30" s="145">
        <v>0</v>
      </c>
      <c r="N30" s="223"/>
      <c r="O30" s="167">
        <v>1</v>
      </c>
      <c r="P30" s="223"/>
      <c r="Q30" s="145">
        <v>0.5</v>
      </c>
      <c r="R30" s="223"/>
      <c r="S30" s="145">
        <v>0</v>
      </c>
      <c r="T30" s="223"/>
      <c r="U30" s="145">
        <v>1</v>
      </c>
      <c r="V30" s="223"/>
      <c r="W30" s="145">
        <v>0</v>
      </c>
      <c r="X30" s="223"/>
      <c r="Y30" s="145">
        <v>0.5</v>
      </c>
      <c r="Z30" s="223"/>
      <c r="AA30" s="145">
        <v>0.5</v>
      </c>
      <c r="AB30" s="223"/>
      <c r="AC30" s="145">
        <v>0.5</v>
      </c>
      <c r="AD30" s="225"/>
    </row>
    <row r="31" spans="1:31" ht="17.25">
      <c r="A31" s="135">
        <v>21</v>
      </c>
      <c r="B31" s="136" t="s">
        <v>141</v>
      </c>
      <c r="C31" s="137"/>
      <c r="D31" s="129"/>
      <c r="E31" s="146" t="s">
        <v>12</v>
      </c>
      <c r="F31" s="228">
        <v>1</v>
      </c>
      <c r="G31" s="146" t="s">
        <v>12</v>
      </c>
      <c r="H31" s="222">
        <v>1</v>
      </c>
      <c r="I31" s="146" t="s">
        <v>12</v>
      </c>
      <c r="J31" s="222">
        <v>1</v>
      </c>
      <c r="K31" s="140">
        <v>11</v>
      </c>
      <c r="L31" s="222">
        <v>1</v>
      </c>
      <c r="M31" s="141">
        <v>15</v>
      </c>
      <c r="N31" s="222">
        <v>1</v>
      </c>
      <c r="O31" s="140">
        <v>17</v>
      </c>
      <c r="P31" s="222">
        <v>2</v>
      </c>
      <c r="Q31" s="146" t="s">
        <v>12</v>
      </c>
      <c r="R31" s="222">
        <v>2</v>
      </c>
      <c r="S31" s="141">
        <v>18</v>
      </c>
      <c r="T31" s="222">
        <v>3</v>
      </c>
      <c r="U31" s="140">
        <v>19</v>
      </c>
      <c r="V31" s="222">
        <v>4</v>
      </c>
      <c r="W31" s="140">
        <v>15</v>
      </c>
      <c r="X31" s="222">
        <v>4</v>
      </c>
      <c r="Y31" s="141">
        <v>5</v>
      </c>
      <c r="Z31" s="222">
        <v>4</v>
      </c>
      <c r="AA31" s="140">
        <v>18</v>
      </c>
      <c r="AB31" s="222">
        <v>4</v>
      </c>
      <c r="AC31" s="141">
        <v>16</v>
      </c>
      <c r="AD31" s="222">
        <v>4</v>
      </c>
      <c r="AE31" s="201">
        <v>0.44</v>
      </c>
    </row>
    <row r="32" spans="1:30" ht="18" thickBot="1">
      <c r="A32" s="194">
        <v>1707</v>
      </c>
      <c r="B32" s="142" t="s">
        <v>142</v>
      </c>
      <c r="C32" s="143"/>
      <c r="D32" s="134">
        <v>1</v>
      </c>
      <c r="E32" s="147">
        <v>0</v>
      </c>
      <c r="F32" s="229"/>
      <c r="G32" s="147">
        <v>0</v>
      </c>
      <c r="H32" s="223"/>
      <c r="I32" s="147">
        <v>0</v>
      </c>
      <c r="J32" s="223"/>
      <c r="K32" s="145">
        <v>0</v>
      </c>
      <c r="L32" s="223"/>
      <c r="M32" s="145">
        <v>0</v>
      </c>
      <c r="N32" s="223"/>
      <c r="O32" s="145">
        <v>1</v>
      </c>
      <c r="P32" s="223"/>
      <c r="Q32" s="147">
        <v>0</v>
      </c>
      <c r="R32" s="223"/>
      <c r="S32" s="145">
        <v>1</v>
      </c>
      <c r="T32" s="223"/>
      <c r="U32" s="145">
        <v>1</v>
      </c>
      <c r="V32" s="223"/>
      <c r="W32" s="145">
        <v>0</v>
      </c>
      <c r="X32" s="223"/>
      <c r="Y32" s="145">
        <v>0</v>
      </c>
      <c r="Z32" s="223"/>
      <c r="AA32" s="145">
        <v>0</v>
      </c>
      <c r="AB32" s="223"/>
      <c r="AC32" s="145">
        <v>0</v>
      </c>
      <c r="AD32" s="223"/>
    </row>
    <row r="33" spans="1:30" ht="17.25">
      <c r="A33" s="135">
        <v>13</v>
      </c>
      <c r="B33" s="136" t="s">
        <v>55</v>
      </c>
      <c r="C33" s="161"/>
      <c r="D33" s="159"/>
      <c r="E33" s="138"/>
      <c r="F33" s="238"/>
      <c r="G33" s="138"/>
      <c r="H33" s="238"/>
      <c r="I33" s="139"/>
      <c r="J33" s="238"/>
      <c r="K33" s="138"/>
      <c r="L33" s="238"/>
      <c r="M33" s="138"/>
      <c r="N33" s="238"/>
      <c r="O33" s="138"/>
      <c r="P33" s="238"/>
      <c r="Q33" s="138"/>
      <c r="R33" s="238"/>
      <c r="S33" s="139"/>
      <c r="T33" s="222"/>
      <c r="U33" s="139"/>
      <c r="V33" s="222"/>
      <c r="W33" s="139"/>
      <c r="X33" s="222"/>
      <c r="Y33" s="140"/>
      <c r="Z33" s="222"/>
      <c r="AA33" s="139"/>
      <c r="AB33" s="222"/>
      <c r="AC33" s="139"/>
      <c r="AD33" s="222"/>
    </row>
    <row r="34" spans="1:30" ht="18" thickBot="1">
      <c r="A34" s="194">
        <v>1683</v>
      </c>
      <c r="B34" s="142" t="s">
        <v>54</v>
      </c>
      <c r="C34" s="164"/>
      <c r="D34" s="160">
        <v>1</v>
      </c>
      <c r="E34" s="168"/>
      <c r="F34" s="239"/>
      <c r="G34" s="168"/>
      <c r="H34" s="239"/>
      <c r="I34" s="169"/>
      <c r="J34" s="239"/>
      <c r="K34" s="168"/>
      <c r="L34" s="239"/>
      <c r="M34" s="168"/>
      <c r="N34" s="239"/>
      <c r="O34" s="169"/>
      <c r="P34" s="239"/>
      <c r="Q34" s="169"/>
      <c r="R34" s="239"/>
      <c r="S34" s="145"/>
      <c r="T34" s="223"/>
      <c r="U34" s="145"/>
      <c r="V34" s="223"/>
      <c r="W34" s="145"/>
      <c r="X34" s="223"/>
      <c r="Y34" s="145"/>
      <c r="Z34" s="223"/>
      <c r="AA34" s="145"/>
      <c r="AB34" s="223"/>
      <c r="AC34" s="145"/>
      <c r="AD34" s="223"/>
    </row>
    <row r="35" spans="1:32" ht="17.25">
      <c r="A35" s="135">
        <v>14</v>
      </c>
      <c r="B35" s="136" t="s">
        <v>17</v>
      </c>
      <c r="C35" s="137"/>
      <c r="D35" s="129"/>
      <c r="E35" s="149">
        <v>16</v>
      </c>
      <c r="F35" s="226">
        <v>2</v>
      </c>
      <c r="G35" s="149">
        <v>20</v>
      </c>
      <c r="H35" s="222">
        <v>2</v>
      </c>
      <c r="I35" s="140">
        <v>15</v>
      </c>
      <c r="J35" s="222">
        <v>2</v>
      </c>
      <c r="K35" s="140">
        <v>10</v>
      </c>
      <c r="L35" s="222">
        <v>2</v>
      </c>
      <c r="M35" s="141">
        <v>17</v>
      </c>
      <c r="N35" s="222">
        <v>3</v>
      </c>
      <c r="O35" s="140">
        <v>16</v>
      </c>
      <c r="P35" s="222">
        <v>4</v>
      </c>
      <c r="Q35" s="140">
        <v>8</v>
      </c>
      <c r="R35" s="222">
        <v>4</v>
      </c>
      <c r="S35" s="141">
        <v>23</v>
      </c>
      <c r="T35" s="222">
        <v>4</v>
      </c>
      <c r="U35" s="141">
        <v>15</v>
      </c>
      <c r="V35" s="222">
        <v>5</v>
      </c>
      <c r="W35" s="140">
        <v>23</v>
      </c>
      <c r="X35" s="222">
        <v>5</v>
      </c>
      <c r="Y35" s="141">
        <v>10</v>
      </c>
      <c r="Z35" s="222">
        <v>5</v>
      </c>
      <c r="AA35" s="140">
        <v>12</v>
      </c>
      <c r="AB35" s="222">
        <v>5.5</v>
      </c>
      <c r="AC35" s="140">
        <v>19</v>
      </c>
      <c r="AD35" s="222">
        <v>6</v>
      </c>
      <c r="AE35" s="201">
        <v>0.46</v>
      </c>
      <c r="AF35" s="204">
        <v>7.09</v>
      </c>
    </row>
    <row r="36" spans="1:30" ht="18" thickBot="1">
      <c r="A36" s="194">
        <v>1657</v>
      </c>
      <c r="B36" s="142" t="s">
        <v>16</v>
      </c>
      <c r="C36" s="143"/>
      <c r="D36" s="134">
        <v>1</v>
      </c>
      <c r="E36" s="152">
        <v>1</v>
      </c>
      <c r="F36" s="227"/>
      <c r="G36" s="144">
        <v>0</v>
      </c>
      <c r="H36" s="223"/>
      <c r="I36" s="145">
        <v>0</v>
      </c>
      <c r="J36" s="223"/>
      <c r="K36" s="145">
        <v>0</v>
      </c>
      <c r="L36" s="223"/>
      <c r="M36" s="145">
        <v>1</v>
      </c>
      <c r="N36" s="223"/>
      <c r="O36" s="145">
        <v>1</v>
      </c>
      <c r="P36" s="223"/>
      <c r="Q36" s="145">
        <v>0</v>
      </c>
      <c r="R36" s="223"/>
      <c r="S36" s="145">
        <v>0</v>
      </c>
      <c r="T36" s="223"/>
      <c r="U36" s="145">
        <v>1</v>
      </c>
      <c r="V36" s="223"/>
      <c r="W36" s="145">
        <v>0</v>
      </c>
      <c r="X36" s="223"/>
      <c r="Y36" s="145">
        <v>0</v>
      </c>
      <c r="Z36" s="223"/>
      <c r="AA36" s="145">
        <v>0.5</v>
      </c>
      <c r="AB36" s="223"/>
      <c r="AC36" s="145">
        <v>0.5</v>
      </c>
      <c r="AD36" s="223"/>
    </row>
    <row r="37" spans="1:32" ht="17.25">
      <c r="A37" s="135">
        <v>15</v>
      </c>
      <c r="B37" s="136" t="s">
        <v>68</v>
      </c>
      <c r="C37" s="137"/>
      <c r="D37" s="129"/>
      <c r="E37" s="141">
        <v>23</v>
      </c>
      <c r="F37" s="228">
        <v>1</v>
      </c>
      <c r="G37" s="146" t="s">
        <v>12</v>
      </c>
      <c r="H37" s="222">
        <v>1</v>
      </c>
      <c r="I37" s="141">
        <v>14</v>
      </c>
      <c r="J37" s="222">
        <v>2</v>
      </c>
      <c r="K37" s="150">
        <v>12</v>
      </c>
      <c r="L37" s="222">
        <v>2.5</v>
      </c>
      <c r="M37" s="140">
        <v>21</v>
      </c>
      <c r="N37" s="222">
        <v>3.5</v>
      </c>
      <c r="O37" s="141">
        <v>3</v>
      </c>
      <c r="P37" s="222">
        <v>3.5</v>
      </c>
      <c r="Q37" s="146" t="s">
        <v>12</v>
      </c>
      <c r="R37" s="222">
        <v>3.5</v>
      </c>
      <c r="S37" s="141">
        <v>12</v>
      </c>
      <c r="T37" s="222">
        <v>4.5</v>
      </c>
      <c r="U37" s="140">
        <v>14</v>
      </c>
      <c r="V37" s="222">
        <v>4.5</v>
      </c>
      <c r="W37" s="141">
        <v>21</v>
      </c>
      <c r="X37" s="222">
        <v>5.5</v>
      </c>
      <c r="Y37" s="140">
        <v>23</v>
      </c>
      <c r="Z37" s="222">
        <v>6</v>
      </c>
      <c r="AA37" s="140">
        <v>3</v>
      </c>
      <c r="AB37" s="222">
        <v>6</v>
      </c>
      <c r="AC37" s="141">
        <v>17</v>
      </c>
      <c r="AD37" s="224">
        <v>7</v>
      </c>
      <c r="AE37" s="201">
        <v>0.64</v>
      </c>
      <c r="AF37" s="204">
        <v>5.39</v>
      </c>
    </row>
    <row r="38" spans="1:32" s="122" customFormat="1" ht="18" thickBot="1">
      <c r="A38" s="194">
        <v>1653</v>
      </c>
      <c r="B38" s="142" t="s">
        <v>69</v>
      </c>
      <c r="C38" s="143"/>
      <c r="D38" s="134">
        <v>1</v>
      </c>
      <c r="E38" s="145">
        <v>0</v>
      </c>
      <c r="F38" s="229"/>
      <c r="G38" s="147">
        <v>0</v>
      </c>
      <c r="H38" s="223"/>
      <c r="I38" s="145">
        <v>1</v>
      </c>
      <c r="J38" s="223"/>
      <c r="K38" s="145">
        <v>0.5</v>
      </c>
      <c r="L38" s="223"/>
      <c r="M38" s="145">
        <v>1</v>
      </c>
      <c r="N38" s="223"/>
      <c r="O38" s="145">
        <v>0</v>
      </c>
      <c r="P38" s="223"/>
      <c r="Q38" s="147">
        <v>0</v>
      </c>
      <c r="R38" s="223"/>
      <c r="S38" s="145">
        <v>1</v>
      </c>
      <c r="T38" s="223"/>
      <c r="U38" s="145">
        <v>0</v>
      </c>
      <c r="V38" s="223"/>
      <c r="W38" s="145">
        <v>1</v>
      </c>
      <c r="X38" s="223"/>
      <c r="Y38" s="145">
        <v>0.5</v>
      </c>
      <c r="Z38" s="223"/>
      <c r="AA38" s="145">
        <v>0</v>
      </c>
      <c r="AB38" s="223"/>
      <c r="AC38" s="145">
        <v>1</v>
      </c>
      <c r="AD38" s="225"/>
      <c r="AE38" s="202"/>
      <c r="AF38" s="202"/>
    </row>
    <row r="39" spans="1:32" s="122" customFormat="1" ht="18" thickBot="1">
      <c r="A39" s="170"/>
      <c r="B39" s="154"/>
      <c r="C39" s="143"/>
      <c r="D39" s="171"/>
      <c r="E39" s="156"/>
      <c r="F39" s="157"/>
      <c r="G39" s="156"/>
      <c r="H39" s="157"/>
      <c r="I39" s="156"/>
      <c r="J39" s="157"/>
      <c r="K39" s="156"/>
      <c r="L39" s="157"/>
      <c r="M39" s="156"/>
      <c r="N39" s="157"/>
      <c r="O39" s="156"/>
      <c r="P39" s="157"/>
      <c r="Q39" s="156"/>
      <c r="R39" s="157"/>
      <c r="S39" s="156"/>
      <c r="T39" s="157"/>
      <c r="U39" s="156"/>
      <c r="V39" s="157"/>
      <c r="W39" s="156"/>
      <c r="X39" s="157"/>
      <c r="Y39" s="156"/>
      <c r="Z39" s="157"/>
      <c r="AA39" s="156"/>
      <c r="AB39" s="157"/>
      <c r="AC39" s="156"/>
      <c r="AD39" s="157"/>
      <c r="AE39" s="202"/>
      <c r="AF39" s="202"/>
    </row>
    <row r="40" spans="1:32" s="122" customFormat="1" ht="17.25">
      <c r="A40" s="135">
        <v>23</v>
      </c>
      <c r="B40" s="172" t="s">
        <v>150</v>
      </c>
      <c r="C40" s="137"/>
      <c r="D40" s="129"/>
      <c r="E40" s="140">
        <v>15</v>
      </c>
      <c r="F40" s="228">
        <v>1</v>
      </c>
      <c r="G40" s="146" t="s">
        <v>12</v>
      </c>
      <c r="H40" s="222">
        <v>1</v>
      </c>
      <c r="I40" s="146" t="s">
        <v>12</v>
      </c>
      <c r="J40" s="222">
        <v>1</v>
      </c>
      <c r="K40" s="141">
        <v>3</v>
      </c>
      <c r="L40" s="222">
        <v>1.5</v>
      </c>
      <c r="M40" s="140">
        <v>19</v>
      </c>
      <c r="N40" s="222">
        <v>2.5</v>
      </c>
      <c r="O40" s="141">
        <v>22</v>
      </c>
      <c r="P40" s="222">
        <v>3.5</v>
      </c>
      <c r="Q40" s="146" t="s">
        <v>12</v>
      </c>
      <c r="R40" s="222">
        <v>3.5</v>
      </c>
      <c r="S40" s="140">
        <v>14</v>
      </c>
      <c r="T40" s="222">
        <v>4.5</v>
      </c>
      <c r="U40" s="146" t="s">
        <v>12</v>
      </c>
      <c r="V40" s="222">
        <v>4.5</v>
      </c>
      <c r="W40" s="141">
        <v>14</v>
      </c>
      <c r="X40" s="222">
        <v>5.5</v>
      </c>
      <c r="Y40" s="141">
        <v>15</v>
      </c>
      <c r="Z40" s="222">
        <v>6</v>
      </c>
      <c r="AA40" s="146" t="s">
        <v>12</v>
      </c>
      <c r="AB40" s="222">
        <v>6</v>
      </c>
      <c r="AC40" s="140">
        <v>10</v>
      </c>
      <c r="AD40" s="224">
        <v>7</v>
      </c>
      <c r="AE40" s="202">
        <v>0.87</v>
      </c>
      <c r="AF40" s="206">
        <v>3.45</v>
      </c>
    </row>
    <row r="41" spans="1:32" s="122" customFormat="1" ht="18" thickBot="1">
      <c r="A41" s="194">
        <v>1648</v>
      </c>
      <c r="B41" s="173" t="s">
        <v>151</v>
      </c>
      <c r="C41" s="143"/>
      <c r="D41" s="134">
        <v>0</v>
      </c>
      <c r="E41" s="145">
        <v>1</v>
      </c>
      <c r="F41" s="229"/>
      <c r="G41" s="147">
        <v>0</v>
      </c>
      <c r="H41" s="223"/>
      <c r="I41" s="147">
        <v>0</v>
      </c>
      <c r="J41" s="223"/>
      <c r="K41" s="145">
        <v>0.5</v>
      </c>
      <c r="L41" s="223"/>
      <c r="M41" s="145">
        <v>1</v>
      </c>
      <c r="N41" s="223"/>
      <c r="O41" s="145">
        <v>1</v>
      </c>
      <c r="P41" s="223"/>
      <c r="Q41" s="147">
        <v>0</v>
      </c>
      <c r="R41" s="223"/>
      <c r="S41" s="145">
        <v>1</v>
      </c>
      <c r="T41" s="223"/>
      <c r="U41" s="147">
        <v>0</v>
      </c>
      <c r="V41" s="223"/>
      <c r="W41" s="145">
        <v>1</v>
      </c>
      <c r="X41" s="223"/>
      <c r="Y41" s="145">
        <v>0.5</v>
      </c>
      <c r="Z41" s="223"/>
      <c r="AA41" s="147">
        <v>0</v>
      </c>
      <c r="AB41" s="223"/>
      <c r="AC41" s="145">
        <v>1</v>
      </c>
      <c r="AD41" s="225"/>
      <c r="AE41" s="202"/>
      <c r="AF41" s="202"/>
    </row>
    <row r="42" spans="1:32" ht="17.25">
      <c r="A42" s="135">
        <v>16</v>
      </c>
      <c r="B42" s="136" t="s">
        <v>15</v>
      </c>
      <c r="C42" s="137"/>
      <c r="D42" s="129"/>
      <c r="E42" s="150">
        <v>14</v>
      </c>
      <c r="F42" s="222">
        <v>0</v>
      </c>
      <c r="G42" s="141">
        <v>18</v>
      </c>
      <c r="H42" s="222">
        <v>1</v>
      </c>
      <c r="I42" s="141">
        <v>19</v>
      </c>
      <c r="J42" s="222">
        <v>2</v>
      </c>
      <c r="K42" s="140">
        <v>17</v>
      </c>
      <c r="L42" s="222">
        <v>2.5</v>
      </c>
      <c r="M42" s="140">
        <v>22</v>
      </c>
      <c r="N42" s="222">
        <v>3.5</v>
      </c>
      <c r="O42" s="141">
        <v>14</v>
      </c>
      <c r="P42" s="222">
        <v>3.5</v>
      </c>
      <c r="Q42" s="141">
        <v>20</v>
      </c>
      <c r="R42" s="222">
        <v>4.5</v>
      </c>
      <c r="S42" s="146" t="s">
        <v>12</v>
      </c>
      <c r="T42" s="222">
        <v>4.5</v>
      </c>
      <c r="U42" s="140">
        <v>12</v>
      </c>
      <c r="V42" s="222">
        <v>4.5</v>
      </c>
      <c r="W42" s="146" t="s">
        <v>12</v>
      </c>
      <c r="X42" s="222">
        <v>4.5</v>
      </c>
      <c r="Y42" s="141">
        <v>12</v>
      </c>
      <c r="Z42" s="222">
        <v>5</v>
      </c>
      <c r="AA42" s="146" t="s">
        <v>12</v>
      </c>
      <c r="AB42" s="222">
        <v>5</v>
      </c>
      <c r="AC42" s="140">
        <v>21</v>
      </c>
      <c r="AD42" s="222">
        <v>6</v>
      </c>
      <c r="AE42" s="204">
        <v>0.6</v>
      </c>
      <c r="AF42" s="204">
        <v>3.69</v>
      </c>
    </row>
    <row r="43" spans="1:30" ht="18" thickBot="1">
      <c r="A43" s="194">
        <v>1572</v>
      </c>
      <c r="B43" s="142" t="s">
        <v>16</v>
      </c>
      <c r="C43" s="143"/>
      <c r="D43" s="134">
        <v>0</v>
      </c>
      <c r="E43" s="144">
        <v>0</v>
      </c>
      <c r="F43" s="223"/>
      <c r="G43" s="145">
        <v>1</v>
      </c>
      <c r="H43" s="223"/>
      <c r="I43" s="145">
        <v>1</v>
      </c>
      <c r="J43" s="223"/>
      <c r="K43" s="145">
        <v>0.5</v>
      </c>
      <c r="L43" s="223"/>
      <c r="M43" s="145">
        <v>1</v>
      </c>
      <c r="N43" s="223"/>
      <c r="O43" s="145">
        <v>0</v>
      </c>
      <c r="P43" s="223"/>
      <c r="Q43" s="145">
        <v>1</v>
      </c>
      <c r="R43" s="223"/>
      <c r="S43" s="147">
        <v>0</v>
      </c>
      <c r="T43" s="223"/>
      <c r="U43" s="145">
        <v>0</v>
      </c>
      <c r="V43" s="223"/>
      <c r="W43" s="147">
        <v>0</v>
      </c>
      <c r="X43" s="223"/>
      <c r="Y43" s="145">
        <v>0.5</v>
      </c>
      <c r="Z43" s="223"/>
      <c r="AA43" s="147">
        <v>0</v>
      </c>
      <c r="AB43" s="223"/>
      <c r="AC43" s="145">
        <v>1</v>
      </c>
      <c r="AD43" s="223"/>
    </row>
    <row r="44" spans="1:32" ht="17.25">
      <c r="A44" s="135">
        <v>17</v>
      </c>
      <c r="B44" s="136" t="s">
        <v>60</v>
      </c>
      <c r="C44" s="137"/>
      <c r="D44" s="129"/>
      <c r="E44" s="165">
        <v>12</v>
      </c>
      <c r="F44" s="228">
        <v>0.5</v>
      </c>
      <c r="G44" s="150">
        <v>19</v>
      </c>
      <c r="H44" s="222">
        <v>0.5</v>
      </c>
      <c r="I44" s="140">
        <v>12</v>
      </c>
      <c r="J44" s="222">
        <v>0.5</v>
      </c>
      <c r="K44" s="141">
        <v>16</v>
      </c>
      <c r="L44" s="222">
        <v>1</v>
      </c>
      <c r="M44" s="140">
        <v>14</v>
      </c>
      <c r="N44" s="222">
        <v>1</v>
      </c>
      <c r="O44" s="141">
        <v>21</v>
      </c>
      <c r="P44" s="222">
        <v>1</v>
      </c>
      <c r="Q44" s="140">
        <v>18</v>
      </c>
      <c r="R44" s="222">
        <v>2</v>
      </c>
      <c r="S44" s="141">
        <v>19</v>
      </c>
      <c r="T44" s="222">
        <v>2</v>
      </c>
      <c r="U44" s="140">
        <v>22</v>
      </c>
      <c r="V44" s="222">
        <v>3</v>
      </c>
      <c r="W44" s="141">
        <v>22</v>
      </c>
      <c r="X44" s="222">
        <v>4</v>
      </c>
      <c r="Y44" s="141">
        <v>18</v>
      </c>
      <c r="Z44" s="222">
        <v>5</v>
      </c>
      <c r="AA44" s="166" t="s">
        <v>143</v>
      </c>
      <c r="AB44" s="222">
        <v>6</v>
      </c>
      <c r="AC44" s="140">
        <v>15</v>
      </c>
      <c r="AD44" s="222">
        <v>6</v>
      </c>
      <c r="AE44" s="201">
        <v>0.46</v>
      </c>
      <c r="AF44" s="204">
        <v>4.51</v>
      </c>
    </row>
    <row r="45" spans="1:30" ht="18" thickBot="1">
      <c r="A45" s="194">
        <v>1551</v>
      </c>
      <c r="B45" s="142" t="s">
        <v>9</v>
      </c>
      <c r="C45" s="143"/>
      <c r="D45" s="134">
        <v>0</v>
      </c>
      <c r="E45" s="145">
        <v>0.5</v>
      </c>
      <c r="F45" s="229"/>
      <c r="G45" s="145">
        <v>0</v>
      </c>
      <c r="H45" s="223"/>
      <c r="I45" s="145">
        <v>0</v>
      </c>
      <c r="J45" s="223"/>
      <c r="K45" s="145">
        <v>0.5</v>
      </c>
      <c r="L45" s="223"/>
      <c r="M45" s="145">
        <v>0</v>
      </c>
      <c r="N45" s="223"/>
      <c r="O45" s="145">
        <v>0</v>
      </c>
      <c r="P45" s="223"/>
      <c r="Q45" s="145">
        <v>1</v>
      </c>
      <c r="R45" s="223"/>
      <c r="S45" s="145">
        <v>0</v>
      </c>
      <c r="T45" s="223"/>
      <c r="U45" s="145">
        <v>1</v>
      </c>
      <c r="V45" s="223"/>
      <c r="W45" s="145">
        <v>1</v>
      </c>
      <c r="X45" s="223"/>
      <c r="Y45" s="145">
        <v>1</v>
      </c>
      <c r="Z45" s="223"/>
      <c r="AA45" s="167">
        <v>1</v>
      </c>
      <c r="AB45" s="223"/>
      <c r="AC45" s="145">
        <v>0</v>
      </c>
      <c r="AD45" s="223"/>
    </row>
    <row r="46" spans="1:31" ht="17.25">
      <c r="A46" s="135">
        <v>22</v>
      </c>
      <c r="B46" s="136" t="s">
        <v>140</v>
      </c>
      <c r="C46" s="137"/>
      <c r="D46" s="129"/>
      <c r="E46" s="141">
        <v>18</v>
      </c>
      <c r="F46" s="228">
        <v>1</v>
      </c>
      <c r="G46" s="146" t="s">
        <v>12</v>
      </c>
      <c r="H46" s="222">
        <v>1</v>
      </c>
      <c r="I46" s="146" t="s">
        <v>12</v>
      </c>
      <c r="J46" s="222">
        <v>1</v>
      </c>
      <c r="K46" s="140">
        <v>18</v>
      </c>
      <c r="L46" s="222">
        <v>2</v>
      </c>
      <c r="M46" s="141">
        <v>16</v>
      </c>
      <c r="N46" s="222">
        <v>2</v>
      </c>
      <c r="O46" s="140">
        <v>23</v>
      </c>
      <c r="P46" s="222">
        <v>2</v>
      </c>
      <c r="Q46" s="146" t="s">
        <v>12</v>
      </c>
      <c r="R46" s="222">
        <v>2</v>
      </c>
      <c r="S46" s="146" t="s">
        <v>12</v>
      </c>
      <c r="T46" s="222">
        <v>2</v>
      </c>
      <c r="U46" s="141">
        <v>17</v>
      </c>
      <c r="V46" s="222">
        <v>2</v>
      </c>
      <c r="W46" s="140">
        <v>17</v>
      </c>
      <c r="X46" s="222">
        <v>2</v>
      </c>
      <c r="Y46" s="140">
        <v>11</v>
      </c>
      <c r="Z46" s="222">
        <v>2</v>
      </c>
      <c r="AA46" s="141">
        <v>19</v>
      </c>
      <c r="AB46" s="222">
        <v>2</v>
      </c>
      <c r="AC46" s="166" t="s">
        <v>143</v>
      </c>
      <c r="AD46" s="222">
        <v>3</v>
      </c>
      <c r="AE46" s="201">
        <v>0.33</v>
      </c>
    </row>
    <row r="47" spans="1:30" ht="18" thickBot="1">
      <c r="A47" s="194">
        <v>1450</v>
      </c>
      <c r="B47" s="142" t="s">
        <v>49</v>
      </c>
      <c r="C47" s="143"/>
      <c r="D47" s="134">
        <v>0</v>
      </c>
      <c r="E47" s="145">
        <v>1</v>
      </c>
      <c r="F47" s="229"/>
      <c r="G47" s="147">
        <v>0</v>
      </c>
      <c r="H47" s="223"/>
      <c r="I47" s="147">
        <v>0</v>
      </c>
      <c r="J47" s="223"/>
      <c r="K47" s="145">
        <v>1</v>
      </c>
      <c r="L47" s="223"/>
      <c r="M47" s="145">
        <v>0</v>
      </c>
      <c r="N47" s="223"/>
      <c r="O47" s="145">
        <v>0</v>
      </c>
      <c r="P47" s="223"/>
      <c r="Q47" s="147">
        <v>0</v>
      </c>
      <c r="R47" s="223"/>
      <c r="S47" s="147">
        <v>0</v>
      </c>
      <c r="T47" s="223"/>
      <c r="U47" s="145">
        <v>0</v>
      </c>
      <c r="V47" s="223"/>
      <c r="W47" s="145">
        <v>0</v>
      </c>
      <c r="X47" s="223"/>
      <c r="Y47" s="145">
        <v>0</v>
      </c>
      <c r="Z47" s="223"/>
      <c r="AA47" s="145">
        <v>0</v>
      </c>
      <c r="AB47" s="223"/>
      <c r="AC47" s="167">
        <v>1</v>
      </c>
      <c r="AD47" s="223"/>
    </row>
    <row r="48" spans="1:31" ht="17.25">
      <c r="A48" s="135">
        <v>18</v>
      </c>
      <c r="B48" s="136" t="s">
        <v>70</v>
      </c>
      <c r="C48" s="137"/>
      <c r="D48" s="129"/>
      <c r="E48" s="162">
        <v>22</v>
      </c>
      <c r="F48" s="228">
        <v>0</v>
      </c>
      <c r="G48" s="140">
        <v>16</v>
      </c>
      <c r="H48" s="222">
        <v>0</v>
      </c>
      <c r="I48" s="166" t="s">
        <v>143</v>
      </c>
      <c r="J48" s="222">
        <v>1</v>
      </c>
      <c r="K48" s="141">
        <v>22</v>
      </c>
      <c r="L48" s="222">
        <v>1</v>
      </c>
      <c r="M48" s="141">
        <v>12</v>
      </c>
      <c r="N48" s="222">
        <v>2</v>
      </c>
      <c r="O48" s="140">
        <v>19</v>
      </c>
      <c r="P48" s="222">
        <v>2.5</v>
      </c>
      <c r="Q48" s="141">
        <v>17</v>
      </c>
      <c r="R48" s="222">
        <v>2.5</v>
      </c>
      <c r="S48" s="140">
        <v>21</v>
      </c>
      <c r="T48" s="222">
        <v>2.5</v>
      </c>
      <c r="U48" s="141">
        <v>11</v>
      </c>
      <c r="V48" s="222">
        <v>2.5</v>
      </c>
      <c r="W48" s="140">
        <v>10</v>
      </c>
      <c r="X48" s="222">
        <v>2.5</v>
      </c>
      <c r="Y48" s="140">
        <v>17</v>
      </c>
      <c r="Z48" s="222">
        <v>2.5</v>
      </c>
      <c r="AA48" s="141">
        <v>21</v>
      </c>
      <c r="AB48" s="222">
        <v>3.5</v>
      </c>
      <c r="AC48" s="140">
        <v>5</v>
      </c>
      <c r="AD48" s="222">
        <v>3.5</v>
      </c>
      <c r="AE48" s="201">
        <v>0.27</v>
      </c>
    </row>
    <row r="49" spans="1:30" ht="18" thickBot="1">
      <c r="A49" s="194">
        <v>1401</v>
      </c>
      <c r="B49" s="142" t="s">
        <v>71</v>
      </c>
      <c r="C49" s="143"/>
      <c r="D49" s="134">
        <v>0</v>
      </c>
      <c r="E49" s="144">
        <v>0</v>
      </c>
      <c r="F49" s="229"/>
      <c r="G49" s="145">
        <v>0</v>
      </c>
      <c r="H49" s="223"/>
      <c r="I49" s="167">
        <v>1</v>
      </c>
      <c r="J49" s="223"/>
      <c r="K49" s="145">
        <v>0</v>
      </c>
      <c r="L49" s="223"/>
      <c r="M49" s="145">
        <v>1</v>
      </c>
      <c r="N49" s="223"/>
      <c r="O49" s="145">
        <v>0.5</v>
      </c>
      <c r="P49" s="223"/>
      <c r="Q49" s="145">
        <v>0</v>
      </c>
      <c r="R49" s="223"/>
      <c r="S49" s="145">
        <v>0</v>
      </c>
      <c r="T49" s="223"/>
      <c r="U49" s="145">
        <v>0</v>
      </c>
      <c r="V49" s="223"/>
      <c r="W49" s="145">
        <v>0</v>
      </c>
      <c r="X49" s="223"/>
      <c r="Y49" s="145">
        <v>0</v>
      </c>
      <c r="Z49" s="223"/>
      <c r="AA49" s="145">
        <v>1</v>
      </c>
      <c r="AB49" s="223"/>
      <c r="AC49" s="145">
        <v>0</v>
      </c>
      <c r="AD49" s="223"/>
    </row>
    <row r="50" spans="1:31" ht="17.25">
      <c r="A50" s="135">
        <v>19</v>
      </c>
      <c r="B50" s="136" t="s">
        <v>61</v>
      </c>
      <c r="C50" s="137"/>
      <c r="D50" s="129"/>
      <c r="E50" s="162">
        <v>20</v>
      </c>
      <c r="F50" s="222">
        <v>0</v>
      </c>
      <c r="G50" s="151">
        <v>14</v>
      </c>
      <c r="H50" s="222">
        <v>1</v>
      </c>
      <c r="I50" s="140">
        <v>16</v>
      </c>
      <c r="J50" s="222">
        <v>1</v>
      </c>
      <c r="K50" s="166" t="s">
        <v>143</v>
      </c>
      <c r="L50" s="222">
        <v>2</v>
      </c>
      <c r="M50" s="141">
        <v>23</v>
      </c>
      <c r="N50" s="222">
        <v>2</v>
      </c>
      <c r="O50" s="141">
        <v>18</v>
      </c>
      <c r="P50" s="222">
        <v>2.5</v>
      </c>
      <c r="Q50" s="140">
        <v>12</v>
      </c>
      <c r="R50" s="222">
        <v>3</v>
      </c>
      <c r="S50" s="140">
        <v>17</v>
      </c>
      <c r="T50" s="222">
        <v>4</v>
      </c>
      <c r="U50" s="141">
        <v>21</v>
      </c>
      <c r="V50" s="222">
        <v>4</v>
      </c>
      <c r="W50" s="146" t="s">
        <v>12</v>
      </c>
      <c r="X50" s="222">
        <v>4</v>
      </c>
      <c r="Y50" s="146" t="s">
        <v>12</v>
      </c>
      <c r="Z50" s="222">
        <v>4</v>
      </c>
      <c r="AA50" s="140">
        <v>22</v>
      </c>
      <c r="AB50" s="222">
        <v>5</v>
      </c>
      <c r="AC50" s="141">
        <v>14</v>
      </c>
      <c r="AD50" s="222">
        <v>5.5</v>
      </c>
      <c r="AE50" s="204">
        <v>0.5</v>
      </c>
    </row>
    <row r="51" spans="1:30" ht="18" thickBot="1">
      <c r="A51" s="194" t="s">
        <v>58</v>
      </c>
      <c r="B51" s="142" t="s">
        <v>16</v>
      </c>
      <c r="C51" s="143"/>
      <c r="D51" s="134">
        <v>0</v>
      </c>
      <c r="E51" s="144">
        <v>0</v>
      </c>
      <c r="F51" s="223"/>
      <c r="G51" s="145">
        <v>1</v>
      </c>
      <c r="H51" s="223"/>
      <c r="I51" s="145">
        <v>0</v>
      </c>
      <c r="J51" s="223"/>
      <c r="K51" s="167">
        <v>1</v>
      </c>
      <c r="L51" s="223"/>
      <c r="M51" s="145">
        <v>0</v>
      </c>
      <c r="N51" s="223"/>
      <c r="O51" s="145">
        <v>0.5</v>
      </c>
      <c r="P51" s="223"/>
      <c r="Q51" s="145">
        <v>0.5</v>
      </c>
      <c r="R51" s="223"/>
      <c r="S51" s="145">
        <v>1</v>
      </c>
      <c r="T51" s="223"/>
      <c r="U51" s="145">
        <v>0</v>
      </c>
      <c r="V51" s="223"/>
      <c r="W51" s="147">
        <v>0</v>
      </c>
      <c r="X51" s="223"/>
      <c r="Y51" s="147">
        <v>0</v>
      </c>
      <c r="Z51" s="223"/>
      <c r="AA51" s="145">
        <v>1</v>
      </c>
      <c r="AB51" s="223"/>
      <c r="AC51" s="145">
        <v>0.5</v>
      </c>
      <c r="AD51" s="223"/>
    </row>
    <row r="52" spans="1:31" ht="17.25">
      <c r="A52" s="135">
        <v>20</v>
      </c>
      <c r="B52" s="136" t="s">
        <v>59</v>
      </c>
      <c r="C52" s="137"/>
      <c r="D52" s="129"/>
      <c r="E52" s="149">
        <v>19</v>
      </c>
      <c r="F52" s="222">
        <v>1</v>
      </c>
      <c r="G52" s="162">
        <v>14</v>
      </c>
      <c r="H52" s="222">
        <v>2</v>
      </c>
      <c r="I52" s="140">
        <v>13</v>
      </c>
      <c r="J52" s="222">
        <v>2</v>
      </c>
      <c r="K52" s="146" t="s">
        <v>12</v>
      </c>
      <c r="L52" s="222">
        <v>2</v>
      </c>
      <c r="M52" s="146" t="s">
        <v>12</v>
      </c>
      <c r="N52" s="222">
        <v>2</v>
      </c>
      <c r="O52" s="146" t="s">
        <v>12</v>
      </c>
      <c r="P52" s="222">
        <v>2</v>
      </c>
      <c r="Q52" s="140">
        <v>16</v>
      </c>
      <c r="R52" s="222">
        <v>2</v>
      </c>
      <c r="S52" s="146" t="s">
        <v>12</v>
      </c>
      <c r="T52" s="222">
        <v>2</v>
      </c>
      <c r="U52" s="146" t="s">
        <v>12</v>
      </c>
      <c r="V52" s="222">
        <v>2</v>
      </c>
      <c r="W52" s="146" t="s">
        <v>12</v>
      </c>
      <c r="X52" s="222">
        <v>2</v>
      </c>
      <c r="Y52" s="146" t="s">
        <v>12</v>
      </c>
      <c r="Z52" s="222">
        <v>2</v>
      </c>
      <c r="AA52" s="146" t="s">
        <v>12</v>
      </c>
      <c r="AB52" s="222">
        <v>2</v>
      </c>
      <c r="AC52" s="146" t="s">
        <v>12</v>
      </c>
      <c r="AD52" s="222">
        <v>2</v>
      </c>
      <c r="AE52" s="204">
        <v>0.5</v>
      </c>
    </row>
    <row r="53" spans="1:30" ht="18" thickBot="1">
      <c r="A53" s="194" t="s">
        <v>58</v>
      </c>
      <c r="B53" s="142" t="s">
        <v>13</v>
      </c>
      <c r="C53" s="143"/>
      <c r="D53" s="134">
        <v>0</v>
      </c>
      <c r="E53" s="144">
        <v>1</v>
      </c>
      <c r="F53" s="223"/>
      <c r="G53" s="144">
        <v>1</v>
      </c>
      <c r="H53" s="223"/>
      <c r="I53" s="145">
        <v>0</v>
      </c>
      <c r="J53" s="223"/>
      <c r="K53" s="147">
        <v>0</v>
      </c>
      <c r="L53" s="223"/>
      <c r="M53" s="147">
        <v>0</v>
      </c>
      <c r="N53" s="223"/>
      <c r="O53" s="147">
        <v>0</v>
      </c>
      <c r="P53" s="223"/>
      <c r="Q53" s="145">
        <v>0</v>
      </c>
      <c r="R53" s="223"/>
      <c r="S53" s="147">
        <v>0</v>
      </c>
      <c r="T53" s="223"/>
      <c r="U53" s="147">
        <v>0</v>
      </c>
      <c r="V53" s="223"/>
      <c r="W53" s="147">
        <v>0</v>
      </c>
      <c r="X53" s="223"/>
      <c r="Y53" s="147">
        <v>0</v>
      </c>
      <c r="Z53" s="223"/>
      <c r="AA53" s="147">
        <v>0</v>
      </c>
      <c r="AB53" s="223"/>
      <c r="AC53" s="147">
        <v>0</v>
      </c>
      <c r="AD53" s="223"/>
    </row>
    <row r="54" spans="2:4" ht="17.25">
      <c r="B54" s="124"/>
      <c r="C54" s="124"/>
      <c r="D54" s="124"/>
    </row>
    <row r="55" spans="2:4" ht="17.25">
      <c r="B55" s="124"/>
      <c r="C55" s="124"/>
      <c r="D55" s="124"/>
    </row>
    <row r="56" spans="1:30" ht="17.25">
      <c r="A56" s="170"/>
      <c r="B56" s="154"/>
      <c r="E56" s="174"/>
      <c r="F56" s="175"/>
      <c r="G56" s="174"/>
      <c r="H56" s="175"/>
      <c r="I56" s="174"/>
      <c r="J56" s="175"/>
      <c r="K56" s="156"/>
      <c r="L56" s="157"/>
      <c r="M56" s="156"/>
      <c r="N56" s="157"/>
      <c r="O56" s="156"/>
      <c r="P56" s="157"/>
      <c r="Q56" s="156"/>
      <c r="R56" s="157"/>
      <c r="S56" s="156"/>
      <c r="T56" s="157"/>
      <c r="U56" s="156"/>
      <c r="V56" s="157"/>
      <c r="W56" s="156"/>
      <c r="X56" s="157"/>
      <c r="Y56" s="156"/>
      <c r="Z56" s="157"/>
      <c r="AA56" s="156"/>
      <c r="AB56" s="157"/>
      <c r="AC56" s="156"/>
      <c r="AD56" s="157"/>
    </row>
    <row r="57" spans="1:12" ht="17.25">
      <c r="A57" s="176" t="s">
        <v>42</v>
      </c>
      <c r="E57" s="177"/>
      <c r="F57" s="178"/>
      <c r="G57" s="179"/>
      <c r="H57" s="179"/>
      <c r="I57" s="179"/>
      <c r="J57" s="179"/>
      <c r="K57" s="179"/>
      <c r="L57" s="179"/>
    </row>
    <row r="58" spans="1:12" ht="17.25">
      <c r="A58" s="180">
        <f>AVERAGE(A9,A11,A13,A15,A17,A19,A21,A24,A26,A28)</f>
        <v>1972.8</v>
      </c>
      <c r="E58" s="177"/>
      <c r="F58" s="178"/>
      <c r="G58" s="179"/>
      <c r="H58" s="179"/>
      <c r="I58" s="179"/>
      <c r="J58" s="179"/>
      <c r="K58" s="179"/>
      <c r="L58" s="179"/>
    </row>
    <row r="59" spans="1:12" ht="17.25">
      <c r="A59" s="181"/>
      <c r="E59" s="177"/>
      <c r="F59" s="178"/>
      <c r="G59" s="179"/>
      <c r="H59" s="179"/>
      <c r="I59" s="179"/>
      <c r="J59" s="179"/>
      <c r="K59" s="179"/>
      <c r="L59" s="179"/>
    </row>
    <row r="60" spans="1:29" ht="17.25">
      <c r="A60" s="176" t="s">
        <v>64</v>
      </c>
      <c r="E60" s="179">
        <v>3</v>
      </c>
      <c r="F60" s="178"/>
      <c r="G60" s="179">
        <v>6</v>
      </c>
      <c r="H60" s="179"/>
      <c r="I60" s="179">
        <v>6</v>
      </c>
      <c r="J60" s="179"/>
      <c r="K60" s="179">
        <v>8</v>
      </c>
      <c r="L60" s="179"/>
      <c r="M60" s="124">
        <v>6</v>
      </c>
      <c r="O60" s="124">
        <v>8</v>
      </c>
      <c r="Q60" s="124">
        <v>5</v>
      </c>
      <c r="S60" s="124">
        <v>5</v>
      </c>
      <c r="U60" s="124">
        <v>7</v>
      </c>
      <c r="W60" s="124">
        <v>6</v>
      </c>
      <c r="Y60" s="124">
        <v>7</v>
      </c>
      <c r="AA60" s="124">
        <v>4</v>
      </c>
      <c r="AC60" s="124">
        <v>7</v>
      </c>
    </row>
    <row r="61" spans="1:32" s="188" customFormat="1" ht="17.25">
      <c r="A61" s="182" t="s">
        <v>158</v>
      </c>
      <c r="B61" s="183"/>
      <c r="C61" s="184"/>
      <c r="D61" s="185"/>
      <c r="E61" s="186">
        <v>4</v>
      </c>
      <c r="F61" s="187"/>
      <c r="G61" s="186">
        <v>1</v>
      </c>
      <c r="H61" s="186"/>
      <c r="I61" s="186">
        <v>2</v>
      </c>
      <c r="J61" s="186"/>
      <c r="K61" s="186">
        <v>1</v>
      </c>
      <c r="L61" s="186"/>
      <c r="M61" s="188">
        <v>2</v>
      </c>
      <c r="U61" s="188">
        <v>1</v>
      </c>
      <c r="AE61" s="203"/>
      <c r="AF61" s="203"/>
    </row>
    <row r="62" spans="1:32" s="125" customFormat="1" ht="17.25">
      <c r="A62" s="189" t="s">
        <v>65</v>
      </c>
      <c r="B62" s="190"/>
      <c r="C62" s="137"/>
      <c r="D62" s="191"/>
      <c r="E62" s="192">
        <f>E60+E61</f>
        <v>7</v>
      </c>
      <c r="F62" s="193"/>
      <c r="G62" s="192">
        <f>E62+G60+G61</f>
        <v>14</v>
      </c>
      <c r="H62" s="192"/>
      <c r="I62" s="192">
        <f>G62+I60+I61</f>
        <v>22</v>
      </c>
      <c r="J62" s="192"/>
      <c r="K62" s="192">
        <f>I62+K60+K61</f>
        <v>31</v>
      </c>
      <c r="L62" s="192"/>
      <c r="M62" s="192">
        <f>K62+M60+M61</f>
        <v>39</v>
      </c>
      <c r="O62" s="192">
        <f>M62+O60+O61</f>
        <v>47</v>
      </c>
      <c r="P62" s="192"/>
      <c r="Q62" s="192">
        <f>O62+Q60+Q61</f>
        <v>52</v>
      </c>
      <c r="R62" s="192"/>
      <c r="S62" s="192">
        <f>Q62+S60+S61</f>
        <v>57</v>
      </c>
      <c r="U62" s="192">
        <f>S62+U60+U61</f>
        <v>65</v>
      </c>
      <c r="V62" s="192"/>
      <c r="W62" s="192">
        <f>U62+W60+W61</f>
        <v>71</v>
      </c>
      <c r="X62" s="192"/>
      <c r="Y62" s="192">
        <f>W62+Y60+Y61</f>
        <v>78</v>
      </c>
      <c r="Z62" s="192"/>
      <c r="AA62" s="192">
        <f>Y62+AA60+AA61</f>
        <v>82</v>
      </c>
      <c r="AB62" s="192"/>
      <c r="AC62" s="192">
        <f>AA62+AC60+AC61</f>
        <v>89</v>
      </c>
      <c r="AE62" s="201"/>
      <c r="AF62" s="201"/>
    </row>
    <row r="63" spans="5:12" ht="17.25">
      <c r="E63" s="179"/>
      <c r="F63" s="179"/>
      <c r="G63" s="179"/>
      <c r="H63" s="179"/>
      <c r="I63" s="179"/>
      <c r="J63" s="179"/>
      <c r="K63" s="179"/>
      <c r="L63" s="179"/>
    </row>
    <row r="64" spans="5:12" ht="17.25">
      <c r="E64" s="179"/>
      <c r="F64" s="179"/>
      <c r="G64" s="179"/>
      <c r="H64" s="179"/>
      <c r="I64" s="179"/>
      <c r="J64" s="179"/>
      <c r="K64" s="179"/>
      <c r="L64" s="179"/>
    </row>
    <row r="65" spans="5:12" ht="17.25">
      <c r="E65" s="179"/>
      <c r="F65" s="179"/>
      <c r="G65" s="179"/>
      <c r="H65" s="179"/>
      <c r="I65" s="179"/>
      <c r="J65" s="179"/>
      <c r="K65" s="179"/>
      <c r="L65" s="179"/>
    </row>
    <row r="66" spans="5:12" ht="17.25">
      <c r="E66" s="179"/>
      <c r="F66" s="179"/>
      <c r="G66" s="179"/>
      <c r="H66" s="179"/>
      <c r="I66" s="179"/>
      <c r="J66" s="179"/>
      <c r="K66" s="179"/>
      <c r="L66" s="179"/>
    </row>
    <row r="67" spans="5:12" ht="17.25">
      <c r="E67" s="179"/>
      <c r="F67" s="179"/>
      <c r="G67" s="179"/>
      <c r="H67" s="179"/>
      <c r="I67" s="179"/>
      <c r="J67" s="179"/>
      <c r="K67" s="179"/>
      <c r="L67" s="179"/>
    </row>
  </sheetData>
  <sheetProtection/>
  <mergeCells count="325">
    <mergeCell ref="Y4:Z4"/>
    <mergeCell ref="AA4:AB4"/>
    <mergeCell ref="R6:R7"/>
    <mergeCell ref="T6:T7"/>
    <mergeCell ref="V6:V7"/>
    <mergeCell ref="X6:X7"/>
    <mergeCell ref="Z6:Z7"/>
    <mergeCell ref="AB6:AB7"/>
    <mergeCell ref="Q5:R5"/>
    <mergeCell ref="S5:T5"/>
    <mergeCell ref="AD6:AD7"/>
    <mergeCell ref="AC5:AD5"/>
    <mergeCell ref="AC4:AD4"/>
    <mergeCell ref="Y5:Z5"/>
    <mergeCell ref="AA5:AB5"/>
    <mergeCell ref="E5:F5"/>
    <mergeCell ref="G5:H5"/>
    <mergeCell ref="I5:J5"/>
    <mergeCell ref="K5:L5"/>
    <mergeCell ref="M5:N5"/>
    <mergeCell ref="W5:X5"/>
    <mergeCell ref="U5:V5"/>
    <mergeCell ref="E4:F4"/>
    <mergeCell ref="G4:H4"/>
    <mergeCell ref="I4:J4"/>
    <mergeCell ref="K4:L4"/>
    <mergeCell ref="M4:N4"/>
    <mergeCell ref="W4:X4"/>
    <mergeCell ref="O4:P4"/>
    <mergeCell ref="Q4:R4"/>
    <mergeCell ref="S4:T4"/>
    <mergeCell ref="U4:V4"/>
    <mergeCell ref="P10:P11"/>
    <mergeCell ref="R10:R11"/>
    <mergeCell ref="T10:T11"/>
    <mergeCell ref="V10:V11"/>
    <mergeCell ref="V8:V9"/>
    <mergeCell ref="O5:P5"/>
    <mergeCell ref="F6:F7"/>
    <mergeCell ref="H6:H7"/>
    <mergeCell ref="J6:J7"/>
    <mergeCell ref="L6:L7"/>
    <mergeCell ref="N6:N7"/>
    <mergeCell ref="P6:P7"/>
    <mergeCell ref="T14:T15"/>
    <mergeCell ref="V14:V15"/>
    <mergeCell ref="X10:X11"/>
    <mergeCell ref="Z10:Z11"/>
    <mergeCell ref="AB10:AB11"/>
    <mergeCell ref="AD10:AD11"/>
    <mergeCell ref="AD12:AD13"/>
    <mergeCell ref="Z14:Z15"/>
    <mergeCell ref="AB14:AB15"/>
    <mergeCell ref="AD14:AD15"/>
    <mergeCell ref="Z12:Z13"/>
    <mergeCell ref="AB12:AB13"/>
    <mergeCell ref="F12:F13"/>
    <mergeCell ref="H12:H13"/>
    <mergeCell ref="J12:J13"/>
    <mergeCell ref="L12:L13"/>
    <mergeCell ref="N12:N13"/>
    <mergeCell ref="P12:P13"/>
    <mergeCell ref="F10:F11"/>
    <mergeCell ref="H10:H11"/>
    <mergeCell ref="J10:J11"/>
    <mergeCell ref="L10:L11"/>
    <mergeCell ref="N10:N11"/>
    <mergeCell ref="X14:X15"/>
    <mergeCell ref="R12:R13"/>
    <mergeCell ref="T12:T13"/>
    <mergeCell ref="V12:V13"/>
    <mergeCell ref="X12:X13"/>
    <mergeCell ref="V16:V17"/>
    <mergeCell ref="X16:X17"/>
    <mergeCell ref="Z16:Z17"/>
    <mergeCell ref="AB16:AB17"/>
    <mergeCell ref="F16:F17"/>
    <mergeCell ref="H16:H17"/>
    <mergeCell ref="J16:J17"/>
    <mergeCell ref="L16:L17"/>
    <mergeCell ref="N16:N17"/>
    <mergeCell ref="P16:P17"/>
    <mergeCell ref="AD16:AD17"/>
    <mergeCell ref="F14:F15"/>
    <mergeCell ref="H14:H15"/>
    <mergeCell ref="J14:J15"/>
    <mergeCell ref="L14:L15"/>
    <mergeCell ref="N14:N15"/>
    <mergeCell ref="P14:P15"/>
    <mergeCell ref="R14:R15"/>
    <mergeCell ref="R16:R17"/>
    <mergeCell ref="T16:T17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B18:AB19"/>
    <mergeCell ref="AD18:AD19"/>
    <mergeCell ref="F35:F36"/>
    <mergeCell ref="H35:H36"/>
    <mergeCell ref="J35:J36"/>
    <mergeCell ref="L35:L36"/>
    <mergeCell ref="N35:N36"/>
    <mergeCell ref="P35:P36"/>
    <mergeCell ref="R35:R36"/>
    <mergeCell ref="T35:T36"/>
    <mergeCell ref="V35:V36"/>
    <mergeCell ref="F20:F21"/>
    <mergeCell ref="H20:H21"/>
    <mergeCell ref="J20:J21"/>
    <mergeCell ref="L20:L21"/>
    <mergeCell ref="N20:N21"/>
    <mergeCell ref="P20:P21"/>
    <mergeCell ref="T20:T21"/>
    <mergeCell ref="V20:V21"/>
    <mergeCell ref="Z20:Z21"/>
    <mergeCell ref="AB20:AB21"/>
    <mergeCell ref="AD20:AD21"/>
    <mergeCell ref="X35:X36"/>
    <mergeCell ref="Z35:Z36"/>
    <mergeCell ref="AB35:AB36"/>
    <mergeCell ref="AD35:AD36"/>
    <mergeCell ref="AB23:AB24"/>
    <mergeCell ref="F27:F28"/>
    <mergeCell ref="H27:H28"/>
    <mergeCell ref="J27:J28"/>
    <mergeCell ref="L27:L28"/>
    <mergeCell ref="N27:N28"/>
    <mergeCell ref="P27:P28"/>
    <mergeCell ref="AD23:AD24"/>
    <mergeCell ref="AD25:AD26"/>
    <mergeCell ref="R25:R26"/>
    <mergeCell ref="T25:T26"/>
    <mergeCell ref="V25:V26"/>
    <mergeCell ref="X25:X26"/>
    <mergeCell ref="Z25:Z26"/>
    <mergeCell ref="AB25:AB26"/>
    <mergeCell ref="R27:R28"/>
    <mergeCell ref="T27:T28"/>
    <mergeCell ref="V27:V28"/>
    <mergeCell ref="R29:R30"/>
    <mergeCell ref="T29:T30"/>
    <mergeCell ref="V29:V30"/>
    <mergeCell ref="T31:T32"/>
    <mergeCell ref="V31:V32"/>
    <mergeCell ref="F33:F34"/>
    <mergeCell ref="H33:H34"/>
    <mergeCell ref="J33:J34"/>
    <mergeCell ref="L33:L34"/>
    <mergeCell ref="N33:N34"/>
    <mergeCell ref="P33:P34"/>
    <mergeCell ref="P31:P32"/>
    <mergeCell ref="F31:F32"/>
    <mergeCell ref="H29:H30"/>
    <mergeCell ref="J29:J30"/>
    <mergeCell ref="L29:L30"/>
    <mergeCell ref="N29:N30"/>
    <mergeCell ref="P29:P30"/>
    <mergeCell ref="R31:R32"/>
    <mergeCell ref="H31:H32"/>
    <mergeCell ref="J31:J32"/>
    <mergeCell ref="L31:L32"/>
    <mergeCell ref="N31:N32"/>
    <mergeCell ref="H23:H24"/>
    <mergeCell ref="J23:J24"/>
    <mergeCell ref="L23:L24"/>
    <mergeCell ref="N23:N24"/>
    <mergeCell ref="F29:F30"/>
    <mergeCell ref="P23:P24"/>
    <mergeCell ref="F25:F26"/>
    <mergeCell ref="H25:H26"/>
    <mergeCell ref="J25:J26"/>
    <mergeCell ref="L25:L26"/>
    <mergeCell ref="N25:N26"/>
    <mergeCell ref="P25:P26"/>
    <mergeCell ref="F23:F24"/>
    <mergeCell ref="V52:V53"/>
    <mergeCell ref="X33:X34"/>
    <mergeCell ref="Z33:Z34"/>
    <mergeCell ref="V33:V34"/>
    <mergeCell ref="X52:X53"/>
    <mergeCell ref="Z52:Z53"/>
    <mergeCell ref="Z50:Z51"/>
    <mergeCell ref="X50:X51"/>
    <mergeCell ref="AB33:AB34"/>
    <mergeCell ref="AB27:AB28"/>
    <mergeCell ref="AD33:AD34"/>
    <mergeCell ref="AD27:AD28"/>
    <mergeCell ref="X27:X28"/>
    <mergeCell ref="Z27:Z28"/>
    <mergeCell ref="AD29:AD30"/>
    <mergeCell ref="X29:X30"/>
    <mergeCell ref="Z29:Z30"/>
    <mergeCell ref="R46:R47"/>
    <mergeCell ref="AB52:AB53"/>
    <mergeCell ref="V50:V51"/>
    <mergeCell ref="X42:X43"/>
    <mergeCell ref="Z42:Z43"/>
    <mergeCell ref="AD52:AD53"/>
    <mergeCell ref="X44:X45"/>
    <mergeCell ref="Z44:Z45"/>
    <mergeCell ref="AB44:AB45"/>
    <mergeCell ref="AD44:AD45"/>
    <mergeCell ref="P48:P49"/>
    <mergeCell ref="F46:F47"/>
    <mergeCell ref="H46:H47"/>
    <mergeCell ref="Z46:Z47"/>
    <mergeCell ref="AB46:AB47"/>
    <mergeCell ref="F52:F53"/>
    <mergeCell ref="H52:H53"/>
    <mergeCell ref="J52:J53"/>
    <mergeCell ref="L52:L53"/>
    <mergeCell ref="N52:N53"/>
    <mergeCell ref="T52:T53"/>
    <mergeCell ref="J50:J51"/>
    <mergeCell ref="L50:L51"/>
    <mergeCell ref="N50:N51"/>
    <mergeCell ref="P50:P51"/>
    <mergeCell ref="R50:R51"/>
    <mergeCell ref="T50:T51"/>
    <mergeCell ref="P52:P53"/>
    <mergeCell ref="R52:R53"/>
    <mergeCell ref="AB50:AB51"/>
    <mergeCell ref="J46:J47"/>
    <mergeCell ref="L46:L47"/>
    <mergeCell ref="N46:N47"/>
    <mergeCell ref="P46:P47"/>
    <mergeCell ref="V46:V47"/>
    <mergeCell ref="T46:T47"/>
    <mergeCell ref="J48:J49"/>
    <mergeCell ref="L48:L49"/>
    <mergeCell ref="N48:N49"/>
    <mergeCell ref="F50:F51"/>
    <mergeCell ref="H50:H51"/>
    <mergeCell ref="F42:F43"/>
    <mergeCell ref="H42:H43"/>
    <mergeCell ref="J42:J43"/>
    <mergeCell ref="L42:L43"/>
    <mergeCell ref="F48:F49"/>
    <mergeCell ref="H48:H49"/>
    <mergeCell ref="N42:N43"/>
    <mergeCell ref="P42:P43"/>
    <mergeCell ref="R42:R43"/>
    <mergeCell ref="T42:T43"/>
    <mergeCell ref="V42:V43"/>
    <mergeCell ref="F44:F45"/>
    <mergeCell ref="H44:H45"/>
    <mergeCell ref="J44:J45"/>
    <mergeCell ref="L44:L45"/>
    <mergeCell ref="N44:N45"/>
    <mergeCell ref="P44:P45"/>
    <mergeCell ref="R44:R45"/>
    <mergeCell ref="AB8:AB9"/>
    <mergeCell ref="AD50:AD51"/>
    <mergeCell ref="F8:F9"/>
    <mergeCell ref="H8:H9"/>
    <mergeCell ref="J8:J9"/>
    <mergeCell ref="L8:L9"/>
    <mergeCell ref="N8:N9"/>
    <mergeCell ref="P8:P9"/>
    <mergeCell ref="AD8:AD9"/>
    <mergeCell ref="R8:R9"/>
    <mergeCell ref="X8:X9"/>
    <mergeCell ref="Z8:Z9"/>
    <mergeCell ref="T8:T9"/>
    <mergeCell ref="R23:R24"/>
    <mergeCell ref="T23:T24"/>
    <mergeCell ref="V23:V24"/>
    <mergeCell ref="X23:X24"/>
    <mergeCell ref="Z23:Z24"/>
    <mergeCell ref="F37:F38"/>
    <mergeCell ref="H37:H38"/>
    <mergeCell ref="J37:J38"/>
    <mergeCell ref="F40:F41"/>
    <mergeCell ref="H40:H41"/>
    <mergeCell ref="J40:J41"/>
    <mergeCell ref="N37:N38"/>
    <mergeCell ref="P37:P38"/>
    <mergeCell ref="X37:X38"/>
    <mergeCell ref="Z37:Z38"/>
    <mergeCell ref="AB37:AB38"/>
    <mergeCell ref="X20:X21"/>
    <mergeCell ref="R20:R21"/>
    <mergeCell ref="R33:R34"/>
    <mergeCell ref="X31:X32"/>
    <mergeCell ref="AB29:AB30"/>
    <mergeCell ref="L37:L38"/>
    <mergeCell ref="P40:P41"/>
    <mergeCell ref="R40:R41"/>
    <mergeCell ref="T40:T41"/>
    <mergeCell ref="V40:V41"/>
    <mergeCell ref="X40:X41"/>
    <mergeCell ref="L40:L41"/>
    <mergeCell ref="N40:N41"/>
    <mergeCell ref="R37:R38"/>
    <mergeCell ref="T37:T38"/>
    <mergeCell ref="R48:R49"/>
    <mergeCell ref="T48:T49"/>
    <mergeCell ref="V48:V49"/>
    <mergeCell ref="X48:X49"/>
    <mergeCell ref="Z48:Z49"/>
    <mergeCell ref="AB48:AB49"/>
    <mergeCell ref="T33:T34"/>
    <mergeCell ref="AD40:AD41"/>
    <mergeCell ref="AD42:AD43"/>
    <mergeCell ref="T44:T45"/>
    <mergeCell ref="V44:V45"/>
    <mergeCell ref="AD48:AD49"/>
    <mergeCell ref="AD46:AD47"/>
    <mergeCell ref="X46:X47"/>
    <mergeCell ref="AB40:AB41"/>
    <mergeCell ref="V37:V38"/>
    <mergeCell ref="Z31:Z32"/>
    <mergeCell ref="AB31:AB32"/>
    <mergeCell ref="AD31:AD32"/>
    <mergeCell ref="AB42:AB43"/>
    <mergeCell ref="Z40:Z41"/>
    <mergeCell ref="AD37:AD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5" sqref="G45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.75" thickBot="1"/>
    <row r="2" spans="3:28" ht="15.75" thickBot="1">
      <c r="C2" s="8" t="s">
        <v>72</v>
      </c>
      <c r="D2" s="9" t="s">
        <v>73</v>
      </c>
      <c r="E2" s="9" t="s">
        <v>74</v>
      </c>
      <c r="F2" s="9" t="s">
        <v>75</v>
      </c>
      <c r="G2" s="9" t="s">
        <v>76</v>
      </c>
      <c r="H2" s="9" t="s">
        <v>77</v>
      </c>
      <c r="I2" s="9" t="s">
        <v>78</v>
      </c>
      <c r="J2" s="9" t="s">
        <v>79</v>
      </c>
      <c r="K2" s="9" t="s">
        <v>80</v>
      </c>
      <c r="L2" s="9" t="s">
        <v>81</v>
      </c>
      <c r="M2" s="9" t="s">
        <v>82</v>
      </c>
      <c r="N2" s="9" t="s">
        <v>83</v>
      </c>
      <c r="O2" s="44" t="s">
        <v>146</v>
      </c>
      <c r="P2" s="9" t="s">
        <v>84</v>
      </c>
      <c r="Q2" s="9" t="s">
        <v>85</v>
      </c>
      <c r="R2" s="9" t="s">
        <v>86</v>
      </c>
      <c r="S2" s="44" t="s">
        <v>153</v>
      </c>
      <c r="T2" s="9" t="s">
        <v>87</v>
      </c>
      <c r="U2" s="9" t="s">
        <v>88</v>
      </c>
      <c r="V2" s="44" t="s">
        <v>147</v>
      </c>
      <c r="W2" s="9" t="s">
        <v>89</v>
      </c>
      <c r="X2" s="9" t="s">
        <v>90</v>
      </c>
      <c r="Y2" s="45" t="s">
        <v>91</v>
      </c>
      <c r="Z2" s="43"/>
      <c r="AA2" s="15" t="s">
        <v>112</v>
      </c>
      <c r="AB2" s="16" t="s">
        <v>113</v>
      </c>
    </row>
    <row r="3" spans="1:28" ht="15">
      <c r="A3" s="4" t="s">
        <v>72</v>
      </c>
      <c r="B3" s="5" t="s">
        <v>92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33">
        <f aca="true" t="shared" si="0" ref="AA3:AA48">SUM(C3:Y3)</f>
        <v>0</v>
      </c>
      <c r="AB3" s="240">
        <f>AA3+AA4</f>
        <v>0</v>
      </c>
    </row>
    <row r="4" spans="1:28" ht="15.75" thickBot="1">
      <c r="A4" s="6"/>
      <c r="B4" s="11">
        <v>2185</v>
      </c>
      <c r="C4" s="3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4"/>
      <c r="AA4" s="34">
        <f t="shared" si="0"/>
        <v>0</v>
      </c>
      <c r="AB4" s="243"/>
    </row>
    <row r="5" spans="1:28" ht="15">
      <c r="A5" s="10" t="s">
        <v>73</v>
      </c>
      <c r="B5" s="7" t="s">
        <v>93</v>
      </c>
      <c r="C5" s="21"/>
      <c r="D5" s="22"/>
      <c r="E5" s="23"/>
      <c r="F5" s="23">
        <v>0</v>
      </c>
      <c r="G5" s="23"/>
      <c r="H5" s="23"/>
      <c r="I5" s="23">
        <v>0.5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9"/>
      <c r="AA5" s="33">
        <f t="shared" si="0"/>
        <v>0.5</v>
      </c>
      <c r="AB5" s="240">
        <f>AA5+AA6</f>
        <v>2.5</v>
      </c>
    </row>
    <row r="6" spans="1:28" ht="15.75" thickBot="1">
      <c r="A6" s="12"/>
      <c r="B6" s="13">
        <v>2164</v>
      </c>
      <c r="C6" s="30"/>
      <c r="D6" s="32"/>
      <c r="E6" s="31"/>
      <c r="F6" s="31"/>
      <c r="G6" s="31"/>
      <c r="H6" s="31"/>
      <c r="I6" s="31">
        <v>1</v>
      </c>
      <c r="J6" s="31">
        <v>1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14"/>
      <c r="AA6" s="34">
        <f t="shared" si="0"/>
        <v>2</v>
      </c>
      <c r="AB6" s="241"/>
    </row>
    <row r="7" spans="1:28" ht="15">
      <c r="A7" s="4" t="s">
        <v>74</v>
      </c>
      <c r="B7" s="5" t="s">
        <v>94</v>
      </c>
      <c r="C7" s="24"/>
      <c r="D7" s="18"/>
      <c r="E7" s="25"/>
      <c r="F7" s="18">
        <v>1</v>
      </c>
      <c r="G7" s="18"/>
      <c r="H7" s="18">
        <v>1</v>
      </c>
      <c r="I7" s="18">
        <v>1</v>
      </c>
      <c r="J7" s="18"/>
      <c r="K7" s="18"/>
      <c r="L7" s="18"/>
      <c r="M7" s="18"/>
      <c r="N7" s="18"/>
      <c r="O7" s="18"/>
      <c r="P7" s="18"/>
      <c r="Q7" s="18"/>
      <c r="R7" s="18">
        <v>1</v>
      </c>
      <c r="S7" s="18"/>
      <c r="T7" s="18"/>
      <c r="U7" s="18"/>
      <c r="V7" s="18"/>
      <c r="W7" s="18"/>
      <c r="X7" s="18"/>
      <c r="Y7" s="18"/>
      <c r="Z7" s="19"/>
      <c r="AA7" s="20">
        <f t="shared" si="0"/>
        <v>4</v>
      </c>
      <c r="AB7" s="242">
        <f>AA7+AA8</f>
        <v>7.5</v>
      </c>
    </row>
    <row r="8" spans="1:28" ht="15.75" thickBot="1">
      <c r="A8" s="6"/>
      <c r="B8" s="11">
        <v>2079</v>
      </c>
      <c r="C8" s="26"/>
      <c r="D8" s="27"/>
      <c r="E8" s="29"/>
      <c r="F8" s="27"/>
      <c r="G8" s="27">
        <v>0.5</v>
      </c>
      <c r="H8" s="27">
        <v>0.5</v>
      </c>
      <c r="I8" s="27">
        <v>0</v>
      </c>
      <c r="J8" s="27">
        <v>1</v>
      </c>
      <c r="K8" s="27"/>
      <c r="L8" s="27"/>
      <c r="M8" s="27"/>
      <c r="N8" s="27"/>
      <c r="O8" s="27"/>
      <c r="P8" s="27"/>
      <c r="Q8" s="27"/>
      <c r="R8" s="27">
        <v>1</v>
      </c>
      <c r="S8" s="27">
        <v>0.5</v>
      </c>
      <c r="T8" s="27"/>
      <c r="U8" s="27"/>
      <c r="V8" s="27"/>
      <c r="W8" s="27"/>
      <c r="X8" s="27"/>
      <c r="Y8" s="27"/>
      <c r="Z8" s="14"/>
      <c r="AA8" s="35">
        <f t="shared" si="0"/>
        <v>3.5</v>
      </c>
      <c r="AB8" s="243"/>
    </row>
    <row r="9" spans="1:28" ht="15">
      <c r="A9" s="10" t="s">
        <v>75</v>
      </c>
      <c r="B9" s="7" t="s">
        <v>95</v>
      </c>
      <c r="C9" s="21"/>
      <c r="D9" s="23"/>
      <c r="E9" s="23"/>
      <c r="F9" s="22"/>
      <c r="G9" s="23"/>
      <c r="H9" s="23">
        <v>0.5</v>
      </c>
      <c r="I9" s="23">
        <v>1</v>
      </c>
      <c r="J9" s="23"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9"/>
      <c r="AA9" s="33">
        <f t="shared" si="0"/>
        <v>1.5</v>
      </c>
      <c r="AB9" s="240">
        <f>AA9+AA10</f>
        <v>2.5</v>
      </c>
    </row>
    <row r="10" spans="1:28" ht="15.75" thickBot="1">
      <c r="A10" s="12"/>
      <c r="B10" s="13">
        <v>2040</v>
      </c>
      <c r="C10" s="30"/>
      <c r="D10" s="31">
        <v>1</v>
      </c>
      <c r="E10" s="31">
        <v>0</v>
      </c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14"/>
      <c r="AA10" s="34">
        <f t="shared" si="0"/>
        <v>1</v>
      </c>
      <c r="AB10" s="241"/>
    </row>
    <row r="11" spans="1:28" ht="15">
      <c r="A11" s="4" t="s">
        <v>76</v>
      </c>
      <c r="B11" s="5" t="s">
        <v>96</v>
      </c>
      <c r="C11" s="24"/>
      <c r="D11" s="18"/>
      <c r="E11" s="18">
        <v>0.5</v>
      </c>
      <c r="F11" s="18"/>
      <c r="G11" s="25"/>
      <c r="H11" s="18"/>
      <c r="I11" s="18"/>
      <c r="J11" s="18">
        <v>0.5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1</v>
      </c>
      <c r="X11" s="18"/>
      <c r="Y11" s="18"/>
      <c r="Z11" s="19"/>
      <c r="AA11" s="20">
        <f t="shared" si="0"/>
        <v>2</v>
      </c>
      <c r="AB11" s="242">
        <f>AA11+AA12</f>
        <v>3</v>
      </c>
    </row>
    <row r="12" spans="1:28" ht="15.75" thickBot="1">
      <c r="A12" s="6"/>
      <c r="B12" s="11">
        <v>2009</v>
      </c>
      <c r="C12" s="26"/>
      <c r="D12" s="27"/>
      <c r="E12" s="27"/>
      <c r="F12" s="27"/>
      <c r="G12" s="29"/>
      <c r="H12" s="27">
        <v>0</v>
      </c>
      <c r="I12" s="27">
        <v>0</v>
      </c>
      <c r="J12" s="27"/>
      <c r="K12" s="27"/>
      <c r="L12" s="27"/>
      <c r="M12" s="27"/>
      <c r="N12" s="27"/>
      <c r="O12" s="27">
        <v>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4"/>
      <c r="AA12" s="35">
        <f t="shared" si="0"/>
        <v>1</v>
      </c>
      <c r="AB12" s="243"/>
    </row>
    <row r="13" spans="1:28" ht="15">
      <c r="A13" s="10" t="s">
        <v>77</v>
      </c>
      <c r="B13" s="7" t="s">
        <v>97</v>
      </c>
      <c r="C13" s="21"/>
      <c r="D13" s="23"/>
      <c r="E13" s="23">
        <v>0.5</v>
      </c>
      <c r="F13" s="23"/>
      <c r="G13" s="23">
        <v>1</v>
      </c>
      <c r="H13" s="22"/>
      <c r="I13" s="23">
        <v>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19"/>
      <c r="AA13" s="33">
        <f t="shared" si="0"/>
        <v>1.5</v>
      </c>
      <c r="AB13" s="240">
        <f>AA13+AA14</f>
        <v>3</v>
      </c>
    </row>
    <row r="14" spans="1:28" ht="15.75" thickBot="1">
      <c r="A14" s="12"/>
      <c r="B14" s="66" t="s">
        <v>178</v>
      </c>
      <c r="C14" s="30"/>
      <c r="D14" s="31"/>
      <c r="E14" s="31">
        <v>0</v>
      </c>
      <c r="F14" s="31">
        <v>0.5</v>
      </c>
      <c r="G14" s="31"/>
      <c r="H14" s="32"/>
      <c r="I14" s="31"/>
      <c r="J14" s="31">
        <v>1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14"/>
      <c r="AA14" s="34">
        <f t="shared" si="0"/>
        <v>1.5</v>
      </c>
      <c r="AB14" s="241"/>
    </row>
    <row r="15" spans="1:28" ht="15">
      <c r="A15" s="4" t="s">
        <v>78</v>
      </c>
      <c r="B15" s="5" t="s">
        <v>98</v>
      </c>
      <c r="C15" s="24"/>
      <c r="D15" s="18">
        <v>0</v>
      </c>
      <c r="E15" s="18">
        <v>1</v>
      </c>
      <c r="F15" s="18"/>
      <c r="G15" s="18">
        <v>1</v>
      </c>
      <c r="H15" s="18"/>
      <c r="I15" s="25"/>
      <c r="J15" s="18">
        <v>1</v>
      </c>
      <c r="K15" s="18">
        <v>1</v>
      </c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20">
        <f t="shared" si="0"/>
        <v>5</v>
      </c>
      <c r="AB15" s="242">
        <f>AA15+AA16</f>
        <v>7.5</v>
      </c>
    </row>
    <row r="16" spans="1:28" ht="15.75" thickBot="1">
      <c r="A16" s="6"/>
      <c r="B16" s="11">
        <v>1994</v>
      </c>
      <c r="C16" s="26"/>
      <c r="D16" s="27">
        <v>0.5</v>
      </c>
      <c r="E16" s="27">
        <v>0</v>
      </c>
      <c r="F16" s="27">
        <v>0</v>
      </c>
      <c r="G16" s="27"/>
      <c r="H16" s="27">
        <v>1</v>
      </c>
      <c r="I16" s="29"/>
      <c r="J16" s="27">
        <v>0.5</v>
      </c>
      <c r="K16" s="27"/>
      <c r="L16" s="27"/>
      <c r="M16" s="27"/>
      <c r="N16" s="27">
        <v>0.5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4"/>
      <c r="AA16" s="35">
        <f t="shared" si="0"/>
        <v>2.5</v>
      </c>
      <c r="AB16" s="243"/>
    </row>
    <row r="17" spans="1:28" ht="15">
      <c r="A17" s="10" t="s">
        <v>79</v>
      </c>
      <c r="B17" s="7" t="s">
        <v>99</v>
      </c>
      <c r="C17" s="21"/>
      <c r="D17" s="23">
        <v>0</v>
      </c>
      <c r="E17" s="23"/>
      <c r="F17" s="23"/>
      <c r="G17" s="23"/>
      <c r="H17" s="23">
        <v>0</v>
      </c>
      <c r="I17" s="23">
        <v>0.5</v>
      </c>
      <c r="J17" s="22"/>
      <c r="K17" s="23"/>
      <c r="L17" s="23"/>
      <c r="M17" s="23"/>
      <c r="N17" s="23">
        <v>1</v>
      </c>
      <c r="O17" s="23"/>
      <c r="P17" s="23"/>
      <c r="Q17" s="23">
        <v>1</v>
      </c>
      <c r="R17" s="23"/>
      <c r="S17" s="23"/>
      <c r="T17" s="23"/>
      <c r="U17" s="23"/>
      <c r="V17" s="23"/>
      <c r="W17" s="23"/>
      <c r="X17" s="23"/>
      <c r="Y17" s="23"/>
      <c r="Z17" s="19"/>
      <c r="AA17" s="33">
        <f t="shared" si="0"/>
        <v>2.5</v>
      </c>
      <c r="AB17" s="240">
        <f>AA17+AA18</f>
        <v>5</v>
      </c>
    </row>
    <row r="18" spans="1:28" ht="15.75" thickBot="1">
      <c r="A18" s="12"/>
      <c r="B18" s="13">
        <v>1983</v>
      </c>
      <c r="C18" s="30"/>
      <c r="D18" s="31"/>
      <c r="E18" s="31">
        <v>0</v>
      </c>
      <c r="F18" s="31">
        <v>1</v>
      </c>
      <c r="G18" s="31">
        <v>0.5</v>
      </c>
      <c r="H18" s="31"/>
      <c r="I18" s="31">
        <v>0</v>
      </c>
      <c r="J18" s="32"/>
      <c r="K18" s="31"/>
      <c r="L18" s="31"/>
      <c r="M18" s="31"/>
      <c r="N18" s="31">
        <v>1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14"/>
      <c r="AA18" s="34">
        <f t="shared" si="0"/>
        <v>2.5</v>
      </c>
      <c r="AB18" s="241"/>
    </row>
    <row r="19" spans="1:28" ht="15">
      <c r="A19" s="4" t="s">
        <v>80</v>
      </c>
      <c r="B19" s="5" t="s">
        <v>100</v>
      </c>
      <c r="C19" s="24"/>
      <c r="D19" s="18"/>
      <c r="E19" s="18"/>
      <c r="F19" s="18"/>
      <c r="G19" s="18"/>
      <c r="H19" s="18"/>
      <c r="I19" s="18"/>
      <c r="J19" s="18"/>
      <c r="K19" s="25"/>
      <c r="L19" s="18">
        <v>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20">
        <f t="shared" si="0"/>
        <v>1</v>
      </c>
      <c r="AB19" s="242">
        <f>AA19+AA20</f>
        <v>1</v>
      </c>
    </row>
    <row r="20" spans="1:28" ht="15.75" thickBot="1">
      <c r="A20" s="6"/>
      <c r="B20" s="11">
        <v>1918</v>
      </c>
      <c r="C20" s="26"/>
      <c r="D20" s="27"/>
      <c r="E20" s="27"/>
      <c r="F20" s="27"/>
      <c r="G20" s="27"/>
      <c r="H20" s="27"/>
      <c r="I20" s="27">
        <v>0</v>
      </c>
      <c r="J20" s="27"/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4"/>
      <c r="AA20" s="35">
        <f t="shared" si="0"/>
        <v>0</v>
      </c>
      <c r="AB20" s="243"/>
    </row>
    <row r="21" spans="1:28" ht="15">
      <c r="A21" s="4" t="s">
        <v>81</v>
      </c>
      <c r="B21" s="5" t="s">
        <v>103</v>
      </c>
      <c r="C21" s="21"/>
      <c r="D21" s="23"/>
      <c r="E21" s="23"/>
      <c r="F21" s="23"/>
      <c r="G21" s="23"/>
      <c r="H21" s="23"/>
      <c r="I21" s="23"/>
      <c r="J21" s="23"/>
      <c r="K21" s="23"/>
      <c r="L21" s="22"/>
      <c r="M21" s="23">
        <v>1</v>
      </c>
      <c r="N21" s="23"/>
      <c r="O21" s="23"/>
      <c r="P21" s="23"/>
      <c r="Q21" s="23">
        <v>1</v>
      </c>
      <c r="R21" s="23"/>
      <c r="S21" s="23"/>
      <c r="T21" s="23"/>
      <c r="U21" s="23"/>
      <c r="V21" s="23"/>
      <c r="W21" s="23">
        <v>1</v>
      </c>
      <c r="X21" s="23"/>
      <c r="Y21" s="23"/>
      <c r="Z21" s="19"/>
      <c r="AA21" s="33">
        <f t="shared" si="0"/>
        <v>3</v>
      </c>
      <c r="AB21" s="240">
        <f>AA21+AA22</f>
        <v>5</v>
      </c>
    </row>
    <row r="22" spans="1:28" ht="15.75" thickBot="1">
      <c r="A22" s="6"/>
      <c r="B22" s="11">
        <v>1788</v>
      </c>
      <c r="C22" s="30"/>
      <c r="D22" s="31"/>
      <c r="E22" s="31"/>
      <c r="F22" s="31"/>
      <c r="G22" s="31"/>
      <c r="H22" s="31"/>
      <c r="I22" s="31">
        <v>0</v>
      </c>
      <c r="J22" s="31"/>
      <c r="K22" s="31">
        <v>0</v>
      </c>
      <c r="L22" s="32"/>
      <c r="M22" s="31">
        <v>1</v>
      </c>
      <c r="N22" s="31"/>
      <c r="O22" s="31"/>
      <c r="P22" s="31"/>
      <c r="Q22" s="31">
        <v>1</v>
      </c>
      <c r="R22" s="31"/>
      <c r="S22" s="31">
        <v>0</v>
      </c>
      <c r="T22" s="31"/>
      <c r="U22" s="31"/>
      <c r="V22" s="31"/>
      <c r="W22" s="31"/>
      <c r="X22" s="31"/>
      <c r="Y22" s="31"/>
      <c r="Z22" s="14"/>
      <c r="AA22" s="34">
        <f t="shared" si="0"/>
        <v>2</v>
      </c>
      <c r="AB22" s="241"/>
    </row>
    <row r="23" spans="1:28" ht="15">
      <c r="A23" s="10" t="s">
        <v>82</v>
      </c>
      <c r="B23" s="7" t="s">
        <v>101</v>
      </c>
      <c r="C23" s="24"/>
      <c r="D23" s="18"/>
      <c r="E23" s="18"/>
      <c r="F23" s="18"/>
      <c r="G23" s="18"/>
      <c r="H23" s="18"/>
      <c r="I23" s="18"/>
      <c r="J23" s="18"/>
      <c r="K23" s="18"/>
      <c r="L23" s="18">
        <v>0</v>
      </c>
      <c r="M23" s="25"/>
      <c r="N23" s="18"/>
      <c r="O23" s="18">
        <v>1</v>
      </c>
      <c r="P23" s="18"/>
      <c r="Q23" s="18"/>
      <c r="R23" s="18"/>
      <c r="S23" s="18"/>
      <c r="T23" s="18"/>
      <c r="U23" s="18"/>
      <c r="V23" s="18">
        <v>1</v>
      </c>
      <c r="W23" s="18"/>
      <c r="X23" s="18"/>
      <c r="Y23" s="18"/>
      <c r="Z23" s="19"/>
      <c r="AA23" s="20">
        <f t="shared" si="0"/>
        <v>2</v>
      </c>
      <c r="AB23" s="242">
        <f>AA23+AA24</f>
        <v>3</v>
      </c>
    </row>
    <row r="24" spans="1:28" ht="15.75" thickBot="1">
      <c r="A24" s="6"/>
      <c r="B24" s="13">
        <v>1754</v>
      </c>
      <c r="C24" s="26"/>
      <c r="D24" s="27"/>
      <c r="E24" s="27"/>
      <c r="F24" s="27"/>
      <c r="G24" s="27"/>
      <c r="H24" s="27"/>
      <c r="I24" s="27"/>
      <c r="J24" s="27"/>
      <c r="K24" s="27"/>
      <c r="L24" s="27">
        <v>0</v>
      </c>
      <c r="M24" s="29"/>
      <c r="N24" s="27"/>
      <c r="O24" s="27"/>
      <c r="P24" s="27"/>
      <c r="Q24" s="27"/>
      <c r="R24" s="27"/>
      <c r="S24" s="27"/>
      <c r="T24" s="27"/>
      <c r="U24" s="27"/>
      <c r="V24" s="27"/>
      <c r="W24" s="27">
        <v>1</v>
      </c>
      <c r="X24" s="27"/>
      <c r="Y24" s="27"/>
      <c r="Z24" s="14"/>
      <c r="AA24" s="35">
        <f t="shared" si="0"/>
        <v>1</v>
      </c>
      <c r="AB24" s="243"/>
    </row>
    <row r="25" spans="1:28" ht="15">
      <c r="A25" s="4" t="s">
        <v>83</v>
      </c>
      <c r="B25" s="5" t="s">
        <v>102</v>
      </c>
      <c r="C25" s="24"/>
      <c r="D25" s="18"/>
      <c r="E25" s="18"/>
      <c r="F25" s="18"/>
      <c r="G25" s="18"/>
      <c r="H25" s="18"/>
      <c r="I25" s="18">
        <v>0.5</v>
      </c>
      <c r="J25" s="18">
        <v>0</v>
      </c>
      <c r="K25" s="18"/>
      <c r="L25" s="18"/>
      <c r="M25" s="18"/>
      <c r="N25" s="25"/>
      <c r="O25" s="18"/>
      <c r="P25" s="18"/>
      <c r="Q25" s="18">
        <v>0.5</v>
      </c>
      <c r="R25" s="18">
        <v>0.5</v>
      </c>
      <c r="S25" s="18"/>
      <c r="T25" s="18">
        <v>1</v>
      </c>
      <c r="U25" s="18">
        <v>1</v>
      </c>
      <c r="V25" s="18"/>
      <c r="W25" s="18"/>
      <c r="X25" s="18">
        <v>0.5</v>
      </c>
      <c r="Y25" s="18"/>
      <c r="Z25" s="19"/>
      <c r="AA25" s="33">
        <f t="shared" si="0"/>
        <v>4</v>
      </c>
      <c r="AB25" s="240">
        <f>AA25+AA26</f>
        <v>5</v>
      </c>
    </row>
    <row r="26" spans="1:28" ht="15.75" thickBot="1">
      <c r="A26" s="6"/>
      <c r="B26" s="65" t="s">
        <v>176</v>
      </c>
      <c r="C26" s="26"/>
      <c r="D26" s="27"/>
      <c r="E26" s="27"/>
      <c r="F26" s="27"/>
      <c r="G26" s="27"/>
      <c r="H26" s="27"/>
      <c r="I26" s="27"/>
      <c r="J26" s="27">
        <v>0</v>
      </c>
      <c r="K26" s="27"/>
      <c r="L26" s="27"/>
      <c r="M26" s="27"/>
      <c r="N26" s="29"/>
      <c r="O26" s="27"/>
      <c r="P26" s="27"/>
      <c r="Q26" s="27"/>
      <c r="R26" s="27">
        <v>0</v>
      </c>
      <c r="S26" s="27"/>
      <c r="T26" s="27">
        <v>0.5</v>
      </c>
      <c r="U26" s="27">
        <v>0.5</v>
      </c>
      <c r="V26" s="27"/>
      <c r="W26" s="27">
        <v>0</v>
      </c>
      <c r="X26" s="27"/>
      <c r="Y26" s="27"/>
      <c r="Z26" s="28"/>
      <c r="AA26" s="34">
        <f t="shared" si="0"/>
        <v>1</v>
      </c>
      <c r="AB26" s="241"/>
    </row>
    <row r="27" spans="1:28" ht="15">
      <c r="A27" s="42" t="s">
        <v>146</v>
      </c>
      <c r="B27" s="7" t="s">
        <v>148</v>
      </c>
      <c r="C27" s="21"/>
      <c r="D27" s="23"/>
      <c r="E27" s="23"/>
      <c r="F27" s="23"/>
      <c r="G27" s="23">
        <v>0</v>
      </c>
      <c r="H27" s="23"/>
      <c r="I27" s="23"/>
      <c r="J27" s="23"/>
      <c r="K27" s="23"/>
      <c r="L27" s="23"/>
      <c r="M27" s="23"/>
      <c r="N27" s="23"/>
      <c r="O27" s="25"/>
      <c r="P27" s="23"/>
      <c r="Q27" s="23"/>
      <c r="R27" s="23">
        <v>0</v>
      </c>
      <c r="S27" s="23"/>
      <c r="T27" s="23">
        <v>0</v>
      </c>
      <c r="U27" s="23"/>
      <c r="V27" s="23"/>
      <c r="W27" s="23">
        <v>1</v>
      </c>
      <c r="X27" s="23"/>
      <c r="Y27" s="41"/>
      <c r="Z27" s="19"/>
      <c r="AA27" s="33">
        <f t="shared" si="0"/>
        <v>1</v>
      </c>
      <c r="AB27" s="240">
        <f>AA27+AA28</f>
        <v>3</v>
      </c>
    </row>
    <row r="28" spans="1:28" ht="15.75" thickBot="1">
      <c r="A28" s="6"/>
      <c r="B28" s="11">
        <v>1707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>
        <v>0</v>
      </c>
      <c r="N28" s="27"/>
      <c r="O28" s="29"/>
      <c r="P28" s="27"/>
      <c r="Q28" s="27"/>
      <c r="R28" s="27">
        <v>0</v>
      </c>
      <c r="S28" s="27"/>
      <c r="T28" s="27"/>
      <c r="U28" s="27">
        <v>1</v>
      </c>
      <c r="V28" s="27"/>
      <c r="W28" s="27">
        <v>0</v>
      </c>
      <c r="X28" s="27">
        <v>1</v>
      </c>
      <c r="Y28" s="40"/>
      <c r="Z28" s="28"/>
      <c r="AA28" s="34">
        <f t="shared" si="0"/>
        <v>2</v>
      </c>
      <c r="AB28" s="241"/>
    </row>
    <row r="29" spans="1:28" ht="15">
      <c r="A29" s="4" t="s">
        <v>84</v>
      </c>
      <c r="B29" s="5" t="s">
        <v>104</v>
      </c>
      <c r="C29" s="2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5"/>
      <c r="Q29" s="18"/>
      <c r="R29" s="18"/>
      <c r="S29" s="18"/>
      <c r="T29" s="18"/>
      <c r="U29" s="18"/>
      <c r="V29" s="18"/>
      <c r="W29" s="18"/>
      <c r="X29" s="18"/>
      <c r="Y29" s="18"/>
      <c r="Z29" s="19"/>
      <c r="AA29" s="20">
        <f t="shared" si="0"/>
        <v>0</v>
      </c>
      <c r="AB29" s="242">
        <f>AA29+AA30</f>
        <v>1</v>
      </c>
    </row>
    <row r="30" spans="1:28" ht="15.75" thickBot="1">
      <c r="A30" s="6"/>
      <c r="B30" s="11">
        <v>1683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27"/>
      <c r="R30" s="27"/>
      <c r="S30" s="27"/>
      <c r="T30" s="27"/>
      <c r="U30" s="27"/>
      <c r="V30" s="27"/>
      <c r="W30" s="27"/>
      <c r="X30" s="27"/>
      <c r="Y30" s="27">
        <v>1</v>
      </c>
      <c r="Z30" s="28"/>
      <c r="AA30" s="35">
        <f t="shared" si="0"/>
        <v>1</v>
      </c>
      <c r="AB30" s="243"/>
    </row>
    <row r="31" spans="1:28" ht="15">
      <c r="A31" s="10" t="s">
        <v>85</v>
      </c>
      <c r="B31" s="7" t="s">
        <v>105</v>
      </c>
      <c r="C31" s="21"/>
      <c r="D31" s="23"/>
      <c r="E31" s="23"/>
      <c r="F31" s="23"/>
      <c r="G31" s="23"/>
      <c r="H31" s="23"/>
      <c r="I31" s="23"/>
      <c r="J31" s="23"/>
      <c r="K31" s="23"/>
      <c r="L31" s="23">
        <v>0</v>
      </c>
      <c r="M31" s="23"/>
      <c r="N31" s="23"/>
      <c r="O31" s="23"/>
      <c r="P31" s="23"/>
      <c r="Q31" s="22"/>
      <c r="R31" s="23">
        <v>1</v>
      </c>
      <c r="S31" s="23">
        <v>0</v>
      </c>
      <c r="T31" s="23">
        <v>1</v>
      </c>
      <c r="U31" s="23">
        <v>1</v>
      </c>
      <c r="V31" s="23"/>
      <c r="W31" s="23"/>
      <c r="X31" s="23"/>
      <c r="Y31" s="23">
        <v>0</v>
      </c>
      <c r="Z31" s="19"/>
      <c r="AA31" s="33">
        <f t="shared" si="0"/>
        <v>3</v>
      </c>
      <c r="AB31" s="240">
        <f>AA31+AA32</f>
        <v>5</v>
      </c>
    </row>
    <row r="32" spans="1:28" ht="15.75" thickBot="1">
      <c r="A32" s="12"/>
      <c r="B32" s="66" t="s">
        <v>177</v>
      </c>
      <c r="C32" s="30"/>
      <c r="D32" s="31"/>
      <c r="E32" s="31"/>
      <c r="F32" s="31"/>
      <c r="G32" s="31"/>
      <c r="H32" s="31"/>
      <c r="I32" s="31"/>
      <c r="J32" s="31">
        <v>0</v>
      </c>
      <c r="K32" s="31"/>
      <c r="L32" s="31">
        <v>0</v>
      </c>
      <c r="M32" s="31"/>
      <c r="N32" s="31">
        <v>0.5</v>
      </c>
      <c r="O32" s="31"/>
      <c r="P32" s="31"/>
      <c r="Q32" s="32"/>
      <c r="R32" s="31">
        <v>0</v>
      </c>
      <c r="S32" s="31">
        <v>0</v>
      </c>
      <c r="T32" s="31">
        <v>1</v>
      </c>
      <c r="U32" s="31"/>
      <c r="V32" s="31"/>
      <c r="W32" s="31"/>
      <c r="X32" s="31">
        <v>0.5</v>
      </c>
      <c r="Y32" s="31"/>
      <c r="Z32" s="28"/>
      <c r="AA32" s="34">
        <f t="shared" si="0"/>
        <v>2</v>
      </c>
      <c r="AB32" s="241"/>
    </row>
    <row r="33" spans="1:28" ht="15">
      <c r="A33" s="4" t="s">
        <v>86</v>
      </c>
      <c r="B33" s="5" t="s">
        <v>107</v>
      </c>
      <c r="C33" s="24"/>
      <c r="D33" s="18"/>
      <c r="E33" s="18">
        <v>0</v>
      </c>
      <c r="F33" s="18"/>
      <c r="G33" s="18"/>
      <c r="H33" s="18"/>
      <c r="I33" s="18"/>
      <c r="J33" s="18"/>
      <c r="K33" s="18"/>
      <c r="L33" s="18"/>
      <c r="M33" s="18"/>
      <c r="N33" s="18">
        <v>1</v>
      </c>
      <c r="O33" s="18">
        <v>1</v>
      </c>
      <c r="P33" s="18"/>
      <c r="Q33" s="18">
        <v>1</v>
      </c>
      <c r="R33" s="25"/>
      <c r="S33" s="18">
        <v>0</v>
      </c>
      <c r="T33" s="18"/>
      <c r="U33" s="18">
        <v>1</v>
      </c>
      <c r="V33" s="18"/>
      <c r="W33" s="18"/>
      <c r="X33" s="18"/>
      <c r="Y33" s="18"/>
      <c r="Z33" s="19"/>
      <c r="AA33" s="33">
        <f t="shared" si="0"/>
        <v>4</v>
      </c>
      <c r="AB33" s="240">
        <f>AA33+AA34</f>
        <v>6</v>
      </c>
    </row>
    <row r="34" spans="1:28" ht="15.75" thickBot="1">
      <c r="A34" s="6"/>
      <c r="B34" s="11">
        <v>1653</v>
      </c>
      <c r="C34" s="26"/>
      <c r="D34" s="27"/>
      <c r="E34" s="27">
        <v>0</v>
      </c>
      <c r="F34" s="27"/>
      <c r="G34" s="27"/>
      <c r="H34" s="27"/>
      <c r="I34" s="27"/>
      <c r="J34" s="27"/>
      <c r="K34" s="27"/>
      <c r="L34" s="27"/>
      <c r="M34" s="27"/>
      <c r="N34" s="27">
        <v>0.5</v>
      </c>
      <c r="O34" s="27">
        <v>1</v>
      </c>
      <c r="P34" s="27"/>
      <c r="Q34" s="27">
        <v>0</v>
      </c>
      <c r="R34" s="29"/>
      <c r="S34" s="27">
        <v>0.5</v>
      </c>
      <c r="T34" s="27"/>
      <c r="U34" s="27"/>
      <c r="V34" s="27"/>
      <c r="W34" s="27"/>
      <c r="X34" s="27"/>
      <c r="Y34" s="27"/>
      <c r="Z34" s="28"/>
      <c r="AA34" s="34">
        <f t="shared" si="0"/>
        <v>2</v>
      </c>
      <c r="AB34" s="241"/>
    </row>
    <row r="35" spans="1:28" ht="15">
      <c r="A35" s="42" t="s">
        <v>153</v>
      </c>
      <c r="B35" s="5" t="s">
        <v>152</v>
      </c>
      <c r="C35" s="33"/>
      <c r="D35" s="18"/>
      <c r="E35" s="18">
        <v>0.5</v>
      </c>
      <c r="F35" s="18"/>
      <c r="G35" s="18"/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18">
        <v>1</v>
      </c>
      <c r="R35" s="18">
        <v>0.5</v>
      </c>
      <c r="S35" s="25"/>
      <c r="T35" s="18"/>
      <c r="U35" s="18"/>
      <c r="V35" s="18">
        <v>1</v>
      </c>
      <c r="W35" s="18"/>
      <c r="X35" s="18"/>
      <c r="Y35" s="46"/>
      <c r="Z35" s="19"/>
      <c r="AA35" s="20">
        <f>SUM(C35:Y35)</f>
        <v>4</v>
      </c>
      <c r="AB35" s="242">
        <f>AA35+AA36</f>
        <v>7</v>
      </c>
    </row>
    <row r="36" spans="1:28" ht="15.75" thickBot="1">
      <c r="A36" s="6"/>
      <c r="B36" s="11">
        <v>1648</v>
      </c>
      <c r="C36" s="4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>
        <v>1</v>
      </c>
      <c r="R36" s="27">
        <v>1</v>
      </c>
      <c r="S36" s="29"/>
      <c r="T36" s="27"/>
      <c r="U36" s="27"/>
      <c r="V36" s="27"/>
      <c r="W36" s="27"/>
      <c r="X36" s="27">
        <v>1</v>
      </c>
      <c r="Y36" s="48"/>
      <c r="Z36" s="28"/>
      <c r="AA36" s="35">
        <f>SUM(C36:Y36)</f>
        <v>3</v>
      </c>
      <c r="AB36" s="243"/>
    </row>
    <row r="37" spans="1:28" ht="15">
      <c r="A37" s="10" t="s">
        <v>87</v>
      </c>
      <c r="B37" s="7" t="s">
        <v>108</v>
      </c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v>0.5</v>
      </c>
      <c r="O37" s="23"/>
      <c r="P37" s="23"/>
      <c r="Q37" s="23">
        <v>0</v>
      </c>
      <c r="R37" s="23"/>
      <c r="S37" s="23"/>
      <c r="T37" s="22"/>
      <c r="U37" s="23"/>
      <c r="V37" s="23"/>
      <c r="W37" s="23">
        <v>1</v>
      </c>
      <c r="X37" s="23">
        <v>1</v>
      </c>
      <c r="Y37" s="23">
        <v>1</v>
      </c>
      <c r="Z37" s="19"/>
      <c r="AA37" s="33">
        <f t="shared" si="0"/>
        <v>3.5</v>
      </c>
      <c r="AB37" s="240">
        <f>AA37+AA38</f>
        <v>6</v>
      </c>
    </row>
    <row r="38" spans="1:28" ht="15.75" thickBot="1">
      <c r="A38" s="12"/>
      <c r="B38" s="13">
        <v>1572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>
        <v>0</v>
      </c>
      <c r="O38" s="31">
        <v>1</v>
      </c>
      <c r="P38" s="31"/>
      <c r="Q38" s="31">
        <v>0</v>
      </c>
      <c r="R38" s="31"/>
      <c r="S38" s="31"/>
      <c r="T38" s="32"/>
      <c r="U38" s="31">
        <v>0.5</v>
      </c>
      <c r="V38" s="31">
        <v>1</v>
      </c>
      <c r="W38" s="31"/>
      <c r="X38" s="31"/>
      <c r="Y38" s="31"/>
      <c r="Z38" s="28"/>
      <c r="AA38" s="34">
        <f t="shared" si="0"/>
        <v>2.5</v>
      </c>
      <c r="AB38" s="241"/>
    </row>
    <row r="39" spans="1:28" ht="15">
      <c r="A39" s="4" t="s">
        <v>88</v>
      </c>
      <c r="B39" s="5" t="s">
        <v>109</v>
      </c>
      <c r="C39" s="2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>
        <v>0.5</v>
      </c>
      <c r="O39" s="18">
        <v>0</v>
      </c>
      <c r="P39" s="18"/>
      <c r="Q39" s="18"/>
      <c r="R39" s="18"/>
      <c r="S39" s="18"/>
      <c r="T39" s="18">
        <v>0.5</v>
      </c>
      <c r="U39" s="25"/>
      <c r="V39" s="18">
        <v>1</v>
      </c>
      <c r="W39" s="18">
        <v>1</v>
      </c>
      <c r="X39" s="18">
        <v>0</v>
      </c>
      <c r="Y39" s="18"/>
      <c r="Z39" s="19"/>
      <c r="AA39" s="20">
        <f t="shared" si="0"/>
        <v>3</v>
      </c>
      <c r="AB39" s="242">
        <f>AA39+AA40</f>
        <v>5</v>
      </c>
    </row>
    <row r="40" spans="1:28" ht="15.75" thickBot="1">
      <c r="A40" s="6"/>
      <c r="B40" s="11">
        <v>1551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>
        <v>0</v>
      </c>
      <c r="O40" s="27"/>
      <c r="P40" s="27"/>
      <c r="Q40" s="27">
        <v>0</v>
      </c>
      <c r="R40" s="27">
        <v>0</v>
      </c>
      <c r="S40" s="27"/>
      <c r="T40" s="27"/>
      <c r="U40" s="29"/>
      <c r="V40" s="27">
        <v>1</v>
      </c>
      <c r="W40" s="27">
        <v>1</v>
      </c>
      <c r="X40" s="27">
        <v>0</v>
      </c>
      <c r="Y40" s="27"/>
      <c r="Z40" s="28"/>
      <c r="AA40" s="35">
        <f t="shared" si="0"/>
        <v>2</v>
      </c>
      <c r="AB40" s="243"/>
    </row>
    <row r="41" spans="1:28" ht="15">
      <c r="A41" s="42" t="s">
        <v>147</v>
      </c>
      <c r="B41" s="7" t="s">
        <v>149</v>
      </c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0</v>
      </c>
      <c r="U41" s="23">
        <v>0</v>
      </c>
      <c r="V41" s="25"/>
      <c r="W41" s="23">
        <v>1</v>
      </c>
      <c r="X41" s="23">
        <v>0</v>
      </c>
      <c r="Y41" s="41"/>
      <c r="Z41" s="19"/>
      <c r="AA41" s="33">
        <f t="shared" si="0"/>
        <v>1</v>
      </c>
      <c r="AB41" s="240">
        <f>AA41+AA42</f>
        <v>2</v>
      </c>
    </row>
    <row r="42" spans="1:28" ht="15.75" thickBot="1">
      <c r="A42" s="6"/>
      <c r="B42" s="11">
        <v>1450</v>
      </c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>
        <v>0</v>
      </c>
      <c r="N42" s="27"/>
      <c r="O42" s="27"/>
      <c r="P42" s="27"/>
      <c r="Q42" s="27"/>
      <c r="R42" s="27"/>
      <c r="S42" s="27">
        <v>0</v>
      </c>
      <c r="T42" s="27"/>
      <c r="U42" s="27">
        <v>0</v>
      </c>
      <c r="V42" s="29"/>
      <c r="W42" s="27">
        <v>1</v>
      </c>
      <c r="X42" s="27"/>
      <c r="Y42" s="40"/>
      <c r="Z42" s="28"/>
      <c r="AA42" s="34">
        <f t="shared" si="0"/>
        <v>1</v>
      </c>
      <c r="AB42" s="241"/>
    </row>
    <row r="43" spans="1:28" ht="15">
      <c r="A43" s="10" t="s">
        <v>89</v>
      </c>
      <c r="B43" s="7" t="s">
        <v>110</v>
      </c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>
        <v>0</v>
      </c>
      <c r="N43" s="23">
        <v>1</v>
      </c>
      <c r="O43" s="23">
        <v>1</v>
      </c>
      <c r="P43" s="23"/>
      <c r="Q43" s="23"/>
      <c r="R43" s="23"/>
      <c r="S43" s="23"/>
      <c r="T43" s="23"/>
      <c r="U43" s="23">
        <v>0</v>
      </c>
      <c r="V43" s="23">
        <v>0</v>
      </c>
      <c r="W43" s="22"/>
      <c r="X43" s="23"/>
      <c r="Y43" s="23"/>
      <c r="Z43" s="19"/>
      <c r="AA43" s="33">
        <f t="shared" si="0"/>
        <v>2</v>
      </c>
      <c r="AB43" s="240">
        <f>AA43+AA44</f>
        <v>2.5</v>
      </c>
    </row>
    <row r="44" spans="1:28" ht="15.75" thickBot="1">
      <c r="A44" s="12"/>
      <c r="B44" s="66" t="s">
        <v>179</v>
      </c>
      <c r="C44" s="30"/>
      <c r="D44" s="31"/>
      <c r="E44" s="31"/>
      <c r="F44" s="31"/>
      <c r="G44" s="31">
        <v>0</v>
      </c>
      <c r="H44" s="31"/>
      <c r="I44" s="31"/>
      <c r="J44" s="31"/>
      <c r="K44" s="31"/>
      <c r="L44" s="31">
        <v>0</v>
      </c>
      <c r="M44" s="31"/>
      <c r="N44" s="31"/>
      <c r="O44" s="31">
        <v>0</v>
      </c>
      <c r="P44" s="31"/>
      <c r="Q44" s="31"/>
      <c r="R44" s="31"/>
      <c r="S44" s="31"/>
      <c r="T44" s="31">
        <v>0</v>
      </c>
      <c r="U44" s="31">
        <v>0</v>
      </c>
      <c r="V44" s="31">
        <v>0</v>
      </c>
      <c r="W44" s="32"/>
      <c r="X44" s="31">
        <v>0.5</v>
      </c>
      <c r="Y44" s="31"/>
      <c r="Z44" s="28"/>
      <c r="AA44" s="34">
        <f t="shared" si="0"/>
        <v>0.5</v>
      </c>
      <c r="AB44" s="241"/>
    </row>
    <row r="45" spans="1:28" ht="15">
      <c r="A45" s="4" t="s">
        <v>90</v>
      </c>
      <c r="B45" s="5" t="s">
        <v>111</v>
      </c>
      <c r="C45" s="2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>
        <v>0</v>
      </c>
      <c r="P45" s="18"/>
      <c r="Q45" s="18">
        <v>0.5</v>
      </c>
      <c r="R45" s="18"/>
      <c r="S45" s="18">
        <v>0</v>
      </c>
      <c r="T45" s="18"/>
      <c r="U45" s="18">
        <v>1</v>
      </c>
      <c r="V45" s="18"/>
      <c r="W45" s="18">
        <v>0.5</v>
      </c>
      <c r="X45" s="25"/>
      <c r="Y45" s="39"/>
      <c r="Z45" s="19"/>
      <c r="AA45" s="20">
        <f t="shared" si="0"/>
        <v>2</v>
      </c>
      <c r="AB45" s="242">
        <f>AA45+AA46</f>
        <v>4.5</v>
      </c>
    </row>
    <row r="46" spans="1:28" ht="15.75" thickBot="1">
      <c r="A46" s="6"/>
      <c r="B46" s="11">
        <v>0</v>
      </c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>
        <v>0.5</v>
      </c>
      <c r="O46" s="27"/>
      <c r="P46" s="27"/>
      <c r="Q46" s="27"/>
      <c r="R46" s="27"/>
      <c r="S46" s="27"/>
      <c r="T46" s="27">
        <v>0</v>
      </c>
      <c r="U46" s="27">
        <v>1</v>
      </c>
      <c r="V46" s="27">
        <v>1</v>
      </c>
      <c r="W46" s="27"/>
      <c r="X46" s="29"/>
      <c r="Y46" s="40">
        <v>0</v>
      </c>
      <c r="Z46" s="28"/>
      <c r="AA46" s="35">
        <f t="shared" si="0"/>
        <v>2.5</v>
      </c>
      <c r="AB46" s="243"/>
    </row>
    <row r="47" spans="1:28" ht="15">
      <c r="A47" s="10" t="s">
        <v>91</v>
      </c>
      <c r="B47" s="7" t="s">
        <v>106</v>
      </c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0</v>
      </c>
      <c r="Q47" s="23"/>
      <c r="R47" s="23"/>
      <c r="S47" s="23"/>
      <c r="T47" s="23"/>
      <c r="U47" s="23"/>
      <c r="V47" s="23"/>
      <c r="W47" s="23"/>
      <c r="X47" s="23">
        <v>1</v>
      </c>
      <c r="Y47" s="25"/>
      <c r="Z47" s="19"/>
      <c r="AA47" s="33">
        <f t="shared" si="0"/>
        <v>1</v>
      </c>
      <c r="AB47" s="240">
        <f>AA47+AA48</f>
        <v>2</v>
      </c>
    </row>
    <row r="48" spans="1:28" ht="15.75" thickBot="1">
      <c r="A48" s="6"/>
      <c r="B48" s="11">
        <v>0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1</v>
      </c>
      <c r="R48" s="27"/>
      <c r="S48" s="27"/>
      <c r="T48" s="27">
        <v>0</v>
      </c>
      <c r="U48" s="27"/>
      <c r="V48" s="27"/>
      <c r="W48" s="27"/>
      <c r="X48" s="27"/>
      <c r="Y48" s="29"/>
      <c r="Z48" s="28"/>
      <c r="AA48" s="34">
        <f t="shared" si="0"/>
        <v>1</v>
      </c>
      <c r="AB48" s="241"/>
    </row>
    <row r="50" spans="25:28" ht="15">
      <c r="Y50" t="s">
        <v>175</v>
      </c>
      <c r="AB50" s="64">
        <f>SUM(AB3:AB49)</f>
        <v>89</v>
      </c>
    </row>
  </sheetData>
  <sheetProtection/>
  <mergeCells count="23">
    <mergeCell ref="AB27:AB28"/>
    <mergeCell ref="AB3:AB4"/>
    <mergeCell ref="AB5:AB6"/>
    <mergeCell ref="AB7:AB8"/>
    <mergeCell ref="AB9:AB10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47:AB48"/>
    <mergeCell ref="AB29:AB30"/>
    <mergeCell ref="AB31:AB32"/>
    <mergeCell ref="AB33:AB34"/>
    <mergeCell ref="AB37:AB38"/>
    <mergeCell ref="AB41:AB42"/>
    <mergeCell ref="AB39:AB40"/>
    <mergeCell ref="AB43:AB44"/>
    <mergeCell ref="AB35:AB36"/>
    <mergeCell ref="AB45:AB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38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9" t="s">
        <v>157</v>
      </c>
    </row>
    <row r="3" spans="1:13" ht="15">
      <c r="A3" s="37" t="s">
        <v>114</v>
      </c>
      <c r="E3" s="37" t="s">
        <v>154</v>
      </c>
      <c r="I3" s="37" t="s">
        <v>24</v>
      </c>
      <c r="M3" s="37" t="s">
        <v>28</v>
      </c>
    </row>
    <row r="4" spans="1:15" ht="15">
      <c r="A4" t="s">
        <v>115</v>
      </c>
      <c r="B4" t="s">
        <v>116</v>
      </c>
      <c r="C4" s="38" t="s">
        <v>123</v>
      </c>
      <c r="E4" t="s">
        <v>126</v>
      </c>
      <c r="F4" t="s">
        <v>116</v>
      </c>
      <c r="G4" t="s">
        <v>117</v>
      </c>
      <c r="I4" t="s">
        <v>127</v>
      </c>
      <c r="J4" t="s">
        <v>126</v>
      </c>
      <c r="K4" s="38" t="s">
        <v>123</v>
      </c>
      <c r="M4" t="s">
        <v>128</v>
      </c>
      <c r="N4" t="s">
        <v>133</v>
      </c>
      <c r="O4" s="38" t="s">
        <v>123</v>
      </c>
    </row>
    <row r="5" spans="1:15" ht="15">
      <c r="A5" t="s">
        <v>120</v>
      </c>
      <c r="B5" t="s">
        <v>121</v>
      </c>
      <c r="C5" s="38" t="s">
        <v>117</v>
      </c>
      <c r="E5" t="s">
        <v>136</v>
      </c>
      <c r="F5" t="s">
        <v>128</v>
      </c>
      <c r="G5" t="s">
        <v>117</v>
      </c>
      <c r="I5" t="s">
        <v>115</v>
      </c>
      <c r="J5" t="s">
        <v>129</v>
      </c>
      <c r="K5" t="s">
        <v>122</v>
      </c>
      <c r="M5" t="s">
        <v>129</v>
      </c>
      <c r="N5" t="s">
        <v>126</v>
      </c>
      <c r="O5" t="s">
        <v>122</v>
      </c>
    </row>
    <row r="6" spans="1:15" ht="15">
      <c r="A6" t="s">
        <v>124</v>
      </c>
      <c r="B6" t="s">
        <v>131</v>
      </c>
      <c r="C6" s="38" t="s">
        <v>117</v>
      </c>
      <c r="E6" t="s">
        <v>138</v>
      </c>
      <c r="F6" t="s">
        <v>135</v>
      </c>
      <c r="G6" t="s">
        <v>122</v>
      </c>
      <c r="I6" t="s">
        <v>128</v>
      </c>
      <c r="J6" t="s">
        <v>121</v>
      </c>
      <c r="K6" t="s">
        <v>117</v>
      </c>
      <c r="M6" t="s">
        <v>130</v>
      </c>
      <c r="N6" t="s">
        <v>155</v>
      </c>
      <c r="O6" t="s">
        <v>122</v>
      </c>
    </row>
    <row r="7" spans="1:15" ht="15">
      <c r="A7" s="49" t="s">
        <v>132</v>
      </c>
      <c r="B7" s="49" t="s">
        <v>128</v>
      </c>
      <c r="C7" s="50" t="s">
        <v>123</v>
      </c>
      <c r="E7" t="s">
        <v>139</v>
      </c>
      <c r="F7" t="s">
        <v>121</v>
      </c>
      <c r="G7" t="s">
        <v>122</v>
      </c>
      <c r="I7" t="s">
        <v>120</v>
      </c>
      <c r="J7" t="s">
        <v>135</v>
      </c>
      <c r="K7" t="s">
        <v>117</v>
      </c>
      <c r="M7" t="s">
        <v>135</v>
      </c>
      <c r="N7" t="s">
        <v>132</v>
      </c>
      <c r="O7" t="s">
        <v>117</v>
      </c>
    </row>
    <row r="8" spans="1:15" ht="15">
      <c r="A8" s="49" t="s">
        <v>135</v>
      </c>
      <c r="B8" s="49" t="s">
        <v>155</v>
      </c>
      <c r="C8" s="50" t="s">
        <v>122</v>
      </c>
      <c r="E8" t="s">
        <v>120</v>
      </c>
      <c r="F8" t="s">
        <v>132</v>
      </c>
      <c r="G8" t="s">
        <v>117</v>
      </c>
      <c r="I8" t="s">
        <v>131</v>
      </c>
      <c r="J8" t="s">
        <v>138</v>
      </c>
      <c r="K8" t="s">
        <v>122</v>
      </c>
      <c r="M8" t="s">
        <v>131</v>
      </c>
      <c r="N8" t="s">
        <v>120</v>
      </c>
      <c r="O8" s="38" t="s">
        <v>123</v>
      </c>
    </row>
    <row r="9" spans="1:15" ht="15">
      <c r="A9" s="49" t="s">
        <v>133</v>
      </c>
      <c r="B9" s="49" t="s">
        <v>129</v>
      </c>
      <c r="C9" s="50" t="s">
        <v>117</v>
      </c>
      <c r="E9" t="s">
        <v>131</v>
      </c>
      <c r="F9" t="s">
        <v>155</v>
      </c>
      <c r="G9" t="s">
        <v>122</v>
      </c>
      <c r="I9" t="s">
        <v>139</v>
      </c>
      <c r="J9" t="s">
        <v>132</v>
      </c>
      <c r="K9" t="s">
        <v>122</v>
      </c>
      <c r="M9" t="s">
        <v>138</v>
      </c>
      <c r="N9" t="s">
        <v>121</v>
      </c>
      <c r="O9" t="s">
        <v>122</v>
      </c>
    </row>
    <row r="10" spans="1:15" ht="15">
      <c r="A10" s="49" t="s">
        <v>139</v>
      </c>
      <c r="B10" s="49" t="s">
        <v>136</v>
      </c>
      <c r="C10" s="50" t="s">
        <v>117</v>
      </c>
      <c r="E10" s="49" t="s">
        <v>129</v>
      </c>
      <c r="F10" s="49" t="s">
        <v>133</v>
      </c>
      <c r="G10" s="50" t="s">
        <v>123</v>
      </c>
      <c r="I10" t="s">
        <v>136</v>
      </c>
      <c r="J10" t="s">
        <v>137</v>
      </c>
      <c r="K10" t="s">
        <v>122</v>
      </c>
      <c r="M10" t="s">
        <v>127</v>
      </c>
      <c r="N10" t="s">
        <v>136</v>
      </c>
      <c r="O10" t="s">
        <v>117</v>
      </c>
    </row>
    <row r="11" spans="5:11" ht="15">
      <c r="E11" s="49" t="s">
        <v>133</v>
      </c>
      <c r="F11" s="49" t="s">
        <v>145</v>
      </c>
      <c r="G11" s="50" t="s">
        <v>174</v>
      </c>
      <c r="I11" s="49" t="s">
        <v>133</v>
      </c>
      <c r="J11" s="49" t="s">
        <v>145</v>
      </c>
      <c r="K11" s="50" t="s">
        <v>123</v>
      </c>
    </row>
    <row r="13" spans="1:9" ht="15">
      <c r="A13" s="37" t="s">
        <v>125</v>
      </c>
      <c r="E13" s="37" t="s">
        <v>21</v>
      </c>
      <c r="I13" s="37" t="s">
        <v>25</v>
      </c>
    </row>
    <row r="14" spans="1:11" ht="15">
      <c r="A14" t="s">
        <v>126</v>
      </c>
      <c r="B14" t="s">
        <v>115</v>
      </c>
      <c r="C14" s="38" t="s">
        <v>117</v>
      </c>
      <c r="E14" t="s">
        <v>135</v>
      </c>
      <c r="F14" t="s">
        <v>126</v>
      </c>
      <c r="G14" t="s">
        <v>122</v>
      </c>
      <c r="I14" t="s">
        <v>126</v>
      </c>
      <c r="J14" t="s">
        <v>133</v>
      </c>
      <c r="K14" t="s">
        <v>117</v>
      </c>
    </row>
    <row r="15" spans="1:11" ht="15">
      <c r="A15" t="s">
        <v>116</v>
      </c>
      <c r="B15" t="s">
        <v>127</v>
      </c>
      <c r="C15" s="38" t="s">
        <v>117</v>
      </c>
      <c r="E15" t="s">
        <v>116</v>
      </c>
      <c r="F15" t="s">
        <v>133</v>
      </c>
      <c r="G15" t="s">
        <v>122</v>
      </c>
      <c r="I15" t="s">
        <v>129</v>
      </c>
      <c r="J15" t="s">
        <v>128</v>
      </c>
      <c r="K15" t="s">
        <v>117</v>
      </c>
    </row>
    <row r="16" spans="1:11" ht="15">
      <c r="A16" t="s">
        <v>128</v>
      </c>
      <c r="B16" t="s">
        <v>129</v>
      </c>
      <c r="C16" s="38" t="s">
        <v>122</v>
      </c>
      <c r="E16" t="s">
        <v>156</v>
      </c>
      <c r="F16" t="s">
        <v>129</v>
      </c>
      <c r="G16" s="38" t="s">
        <v>123</v>
      </c>
      <c r="I16" t="s">
        <v>155</v>
      </c>
      <c r="J16" t="s">
        <v>120</v>
      </c>
      <c r="K16" t="s">
        <v>117</v>
      </c>
    </row>
    <row r="17" spans="1:11" ht="15">
      <c r="A17" t="s">
        <v>119</v>
      </c>
      <c r="B17" t="s">
        <v>130</v>
      </c>
      <c r="C17" s="38" t="s">
        <v>117</v>
      </c>
      <c r="E17" t="s">
        <v>130</v>
      </c>
      <c r="F17" t="s">
        <v>137</v>
      </c>
      <c r="G17" t="s">
        <v>117</v>
      </c>
      <c r="I17" t="s">
        <v>130</v>
      </c>
      <c r="J17" t="s">
        <v>136</v>
      </c>
      <c r="K17" t="s">
        <v>117</v>
      </c>
    </row>
    <row r="18" spans="1:11" ht="15">
      <c r="A18" t="s">
        <v>120</v>
      </c>
      <c r="B18" t="s">
        <v>124</v>
      </c>
      <c r="C18" s="38" t="s">
        <v>122</v>
      </c>
      <c r="E18" t="s">
        <v>121</v>
      </c>
      <c r="F18" t="s">
        <v>120</v>
      </c>
      <c r="G18" t="s">
        <v>122</v>
      </c>
      <c r="I18" t="s">
        <v>135</v>
      </c>
      <c r="J18" t="s">
        <v>138</v>
      </c>
      <c r="K18" t="s">
        <v>117</v>
      </c>
    </row>
    <row r="19" spans="1:11" ht="15">
      <c r="A19" t="s">
        <v>132</v>
      </c>
      <c r="B19" t="s">
        <v>131</v>
      </c>
      <c r="C19" s="38" t="s">
        <v>122</v>
      </c>
      <c r="E19" t="s">
        <v>155</v>
      </c>
      <c r="F19" t="s">
        <v>139</v>
      </c>
      <c r="G19" t="s">
        <v>117</v>
      </c>
      <c r="I19" t="s">
        <v>132</v>
      </c>
      <c r="J19" t="s">
        <v>139</v>
      </c>
      <c r="K19" t="s">
        <v>117</v>
      </c>
    </row>
    <row r="20" spans="1:7" ht="15">
      <c r="A20" s="49" t="s">
        <v>121</v>
      </c>
      <c r="B20" s="49" t="s">
        <v>136</v>
      </c>
      <c r="C20" s="50" t="s">
        <v>117</v>
      </c>
      <c r="E20" t="s">
        <v>131</v>
      </c>
      <c r="F20" t="s">
        <v>136</v>
      </c>
      <c r="G20" s="38" t="s">
        <v>123</v>
      </c>
    </row>
    <row r="21" spans="5:7" ht="15">
      <c r="E21" t="s">
        <v>132</v>
      </c>
      <c r="F21" t="s">
        <v>138</v>
      </c>
      <c r="G21" t="s">
        <v>122</v>
      </c>
    </row>
    <row r="23" spans="1:9" ht="15">
      <c r="A23" s="37" t="s">
        <v>7</v>
      </c>
      <c r="E23" s="37" t="s">
        <v>22</v>
      </c>
      <c r="I23" s="37" t="s">
        <v>26</v>
      </c>
    </row>
    <row r="24" spans="1:11" ht="15">
      <c r="A24" t="s">
        <v>116</v>
      </c>
      <c r="B24" t="s">
        <v>126</v>
      </c>
      <c r="C24" s="38" t="s">
        <v>123</v>
      </c>
      <c r="E24" t="s">
        <v>133</v>
      </c>
      <c r="F24" t="s">
        <v>127</v>
      </c>
      <c r="G24" t="s">
        <v>117</v>
      </c>
      <c r="I24" t="s">
        <v>133</v>
      </c>
      <c r="J24" t="s">
        <v>126</v>
      </c>
      <c r="K24" t="s">
        <v>117</v>
      </c>
    </row>
    <row r="25" spans="1:11" ht="15">
      <c r="A25" t="s">
        <v>115</v>
      </c>
      <c r="B25" t="s">
        <v>133</v>
      </c>
      <c r="C25" s="38" t="s">
        <v>117</v>
      </c>
      <c r="E25" t="s">
        <v>129</v>
      </c>
      <c r="F25" t="s">
        <v>120</v>
      </c>
      <c r="G25" t="s">
        <v>117</v>
      </c>
      <c r="I25" t="s">
        <v>155</v>
      </c>
      <c r="J25" t="s">
        <v>135</v>
      </c>
      <c r="K25" s="38" t="s">
        <v>123</v>
      </c>
    </row>
    <row r="26" spans="1:11" ht="15">
      <c r="A26" t="s">
        <v>124</v>
      </c>
      <c r="B26" t="s">
        <v>134</v>
      </c>
      <c r="C26" s="38" t="s">
        <v>122</v>
      </c>
      <c r="E26" t="s">
        <v>121</v>
      </c>
      <c r="F26" t="s">
        <v>124</v>
      </c>
      <c r="G26" t="s">
        <v>117</v>
      </c>
      <c r="I26" t="s">
        <v>120</v>
      </c>
      <c r="J26" t="s">
        <v>130</v>
      </c>
      <c r="K26" t="s">
        <v>122</v>
      </c>
    </row>
    <row r="27" spans="1:11" ht="15">
      <c r="A27" t="s">
        <v>135</v>
      </c>
      <c r="B27" t="s">
        <v>120</v>
      </c>
      <c r="C27" s="38" t="s">
        <v>117</v>
      </c>
      <c r="E27" t="s">
        <v>128</v>
      </c>
      <c r="F27" t="s">
        <v>131</v>
      </c>
      <c r="G27" s="38" t="s">
        <v>123</v>
      </c>
      <c r="I27" t="s">
        <v>121</v>
      </c>
      <c r="J27" t="s">
        <v>128</v>
      </c>
      <c r="K27" s="38" t="s">
        <v>123</v>
      </c>
    </row>
    <row r="28" spans="1:11" ht="15">
      <c r="A28" t="s">
        <v>121</v>
      </c>
      <c r="B28" t="s">
        <v>131</v>
      </c>
      <c r="C28" s="38" t="s">
        <v>117</v>
      </c>
      <c r="E28" t="s">
        <v>136</v>
      </c>
      <c r="F28" t="s">
        <v>132</v>
      </c>
      <c r="G28" t="s">
        <v>122</v>
      </c>
      <c r="I28" t="s">
        <v>138</v>
      </c>
      <c r="J28" t="s">
        <v>127</v>
      </c>
      <c r="K28" t="s">
        <v>122</v>
      </c>
    </row>
    <row r="29" spans="1:11" ht="15">
      <c r="A29" t="s">
        <v>128</v>
      </c>
      <c r="B29" t="s">
        <v>132</v>
      </c>
      <c r="C29" s="38" t="s">
        <v>117</v>
      </c>
      <c r="I29" t="s">
        <v>137</v>
      </c>
      <c r="J29" t="s">
        <v>139</v>
      </c>
      <c r="K29" t="s">
        <v>117</v>
      </c>
    </row>
    <row r="30" spans="1:11" ht="15">
      <c r="A30" s="49" t="s">
        <v>137</v>
      </c>
      <c r="B30" s="49" t="s">
        <v>130</v>
      </c>
      <c r="C30" s="50" t="s">
        <v>122</v>
      </c>
      <c r="I30" t="s">
        <v>132</v>
      </c>
      <c r="J30" t="s">
        <v>136</v>
      </c>
      <c r="K30" s="38" t="s">
        <v>117</v>
      </c>
    </row>
    <row r="31" spans="1:3" ht="15">
      <c r="A31" s="49" t="s">
        <v>129</v>
      </c>
      <c r="B31" s="49" t="s">
        <v>145</v>
      </c>
      <c r="C31" s="50" t="s">
        <v>122</v>
      </c>
    </row>
    <row r="33" spans="1:9" ht="15">
      <c r="A33" s="37" t="s">
        <v>19</v>
      </c>
      <c r="E33" s="37" t="s">
        <v>23</v>
      </c>
      <c r="I33" s="37" t="s">
        <v>27</v>
      </c>
    </row>
    <row r="34" spans="1:11" ht="15">
      <c r="A34" t="s">
        <v>129</v>
      </c>
      <c r="B34" t="s">
        <v>116</v>
      </c>
      <c r="C34" s="38" t="s">
        <v>122</v>
      </c>
      <c r="E34" t="s">
        <v>133</v>
      </c>
      <c r="F34" t="s">
        <v>130</v>
      </c>
      <c r="G34" t="s">
        <v>117</v>
      </c>
      <c r="I34" t="s">
        <v>126</v>
      </c>
      <c r="J34" t="s">
        <v>135</v>
      </c>
      <c r="K34" t="s">
        <v>117</v>
      </c>
    </row>
    <row r="35" spans="1:11" ht="15">
      <c r="A35" t="s">
        <v>118</v>
      </c>
      <c r="B35" t="s">
        <v>119</v>
      </c>
      <c r="C35" s="38" t="s">
        <v>117</v>
      </c>
      <c r="E35" t="s">
        <v>135</v>
      </c>
      <c r="F35" t="s">
        <v>128</v>
      </c>
      <c r="G35" t="s">
        <v>117</v>
      </c>
      <c r="I35" t="s">
        <v>128</v>
      </c>
      <c r="J35" t="s">
        <v>120</v>
      </c>
      <c r="K35" s="38" t="s">
        <v>123</v>
      </c>
    </row>
    <row r="36" spans="1:11" ht="15">
      <c r="A36" t="s">
        <v>145</v>
      </c>
      <c r="B36" t="s">
        <v>115</v>
      </c>
      <c r="C36" s="38" t="s">
        <v>122</v>
      </c>
      <c r="E36" t="s">
        <v>120</v>
      </c>
      <c r="F36" t="s">
        <v>155</v>
      </c>
      <c r="G36" t="s">
        <v>122</v>
      </c>
      <c r="I36" t="s">
        <v>136</v>
      </c>
      <c r="J36" t="s">
        <v>138</v>
      </c>
      <c r="K36" t="s">
        <v>117</v>
      </c>
    </row>
    <row r="37" spans="1:11" ht="15">
      <c r="A37" t="s">
        <v>137</v>
      </c>
      <c r="B37" t="s">
        <v>138</v>
      </c>
      <c r="C37" s="38" t="s">
        <v>117</v>
      </c>
      <c r="E37" t="s">
        <v>138</v>
      </c>
      <c r="F37" t="s">
        <v>136</v>
      </c>
      <c r="G37" t="s">
        <v>117</v>
      </c>
      <c r="I37" t="s">
        <v>139</v>
      </c>
      <c r="J37" t="s">
        <v>131</v>
      </c>
      <c r="K37" t="s">
        <v>122</v>
      </c>
    </row>
    <row r="38" spans="1:11" ht="15">
      <c r="A38" t="s">
        <v>128</v>
      </c>
      <c r="B38" t="s">
        <v>135</v>
      </c>
      <c r="C38" s="38" t="s">
        <v>123</v>
      </c>
      <c r="E38" t="s">
        <v>132</v>
      </c>
      <c r="F38" t="s">
        <v>131</v>
      </c>
      <c r="G38" t="s">
        <v>122</v>
      </c>
      <c r="I38" t="s">
        <v>132</v>
      </c>
      <c r="K38" t="s">
        <v>143</v>
      </c>
    </row>
    <row r="39" spans="1:3" ht="15">
      <c r="A39" t="s">
        <v>136</v>
      </c>
      <c r="B39" t="s">
        <v>139</v>
      </c>
      <c r="C39" s="38" t="s">
        <v>122</v>
      </c>
    </row>
    <row r="40" spans="1:3" ht="15">
      <c r="A40" t="s">
        <v>132</v>
      </c>
      <c r="B40" t="s">
        <v>121</v>
      </c>
      <c r="C40" s="38" t="s">
        <v>123</v>
      </c>
    </row>
    <row r="41" spans="1:3" ht="15">
      <c r="A41" t="s">
        <v>130</v>
      </c>
      <c r="B41" t="s">
        <v>120</v>
      </c>
      <c r="C41" s="38" t="s">
        <v>144</v>
      </c>
    </row>
    <row r="42" spans="1:3" ht="15">
      <c r="A42" t="s">
        <v>131</v>
      </c>
      <c r="C42" s="38" t="s">
        <v>143</v>
      </c>
    </row>
    <row r="43" spans="1:3" ht="15">
      <c r="A43" s="49" t="s">
        <v>155</v>
      </c>
      <c r="B43" s="49" t="s">
        <v>126</v>
      </c>
      <c r="C43" s="50" t="s">
        <v>123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H25" sqref="H25"/>
    </sheetView>
  </sheetViews>
  <sheetFormatPr defaultColWidth="8.7109375" defaultRowHeight="15"/>
  <cols>
    <col min="1" max="1" width="4.8515625" style="1" customWidth="1"/>
    <col min="2" max="4" width="8.7109375" style="1" customWidth="1"/>
    <col min="5" max="5" width="4.8515625" style="1" customWidth="1"/>
    <col min="6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56" t="s">
        <v>159</v>
      </c>
    </row>
    <row r="3" spans="1:7" ht="18.75">
      <c r="A3" s="1" t="s">
        <v>160</v>
      </c>
      <c r="G3" s="51" t="s">
        <v>161</v>
      </c>
    </row>
    <row r="4" spans="1:7" ht="18.75">
      <c r="A4" s="2" t="s">
        <v>172</v>
      </c>
      <c r="B4" s="2"/>
      <c r="C4" s="2"/>
      <c r="D4" s="2"/>
      <c r="E4" s="2"/>
      <c r="F4" s="2"/>
      <c r="G4" s="62" t="s">
        <v>169</v>
      </c>
    </row>
    <row r="5" spans="1:7" ht="18.75">
      <c r="A5" s="1" t="s">
        <v>162</v>
      </c>
      <c r="G5" s="51" t="s">
        <v>163</v>
      </c>
    </row>
    <row r="6" spans="1:7" ht="18.75">
      <c r="A6" s="61" t="s">
        <v>165</v>
      </c>
      <c r="G6" s="53" t="s">
        <v>170</v>
      </c>
    </row>
    <row r="7" spans="1:7" ht="12.75" customHeight="1">
      <c r="A7" s="2"/>
      <c r="G7" s="53"/>
    </row>
    <row r="8" spans="1:7" ht="18.75">
      <c r="A8" s="63" t="s">
        <v>171</v>
      </c>
      <c r="G8" s="53"/>
    </row>
    <row r="9" ht="12.75" customHeight="1"/>
    <row r="10" spans="1:10" s="2" customFormat="1" ht="18.75">
      <c r="A10" s="2" t="s">
        <v>164</v>
      </c>
      <c r="E10" s="2" t="s">
        <v>166</v>
      </c>
      <c r="J10" s="2" t="s">
        <v>168</v>
      </c>
    </row>
    <row r="11" spans="2:12" ht="18.75">
      <c r="B11" s="55" t="s">
        <v>72</v>
      </c>
      <c r="C11" s="52">
        <v>700</v>
      </c>
      <c r="F11" s="55" t="s">
        <v>72</v>
      </c>
      <c r="G11" s="52">
        <v>250</v>
      </c>
      <c r="K11" s="55" t="s">
        <v>72</v>
      </c>
      <c r="L11" s="52">
        <v>200</v>
      </c>
    </row>
    <row r="12" spans="2:12" ht="18.75">
      <c r="B12" s="55" t="s">
        <v>73</v>
      </c>
      <c r="C12" s="52">
        <v>500</v>
      </c>
      <c r="F12" s="55" t="s">
        <v>73</v>
      </c>
      <c r="G12" s="52">
        <v>200</v>
      </c>
      <c r="K12" s="55" t="s">
        <v>73</v>
      </c>
      <c r="L12" s="52">
        <v>100</v>
      </c>
    </row>
    <row r="13" spans="2:7" ht="18.75">
      <c r="B13" s="55" t="s">
        <v>74</v>
      </c>
      <c r="C13" s="52">
        <v>300</v>
      </c>
      <c r="F13" s="55" t="s">
        <v>74</v>
      </c>
      <c r="G13" s="52">
        <v>130</v>
      </c>
    </row>
    <row r="14" spans="2:3" ht="18.75">
      <c r="B14" s="55" t="s">
        <v>75</v>
      </c>
      <c r="C14" s="52">
        <v>200</v>
      </c>
    </row>
    <row r="15" spans="2:3" ht="18.75">
      <c r="B15" s="55" t="s">
        <v>76</v>
      </c>
      <c r="C15" s="52">
        <v>100</v>
      </c>
    </row>
    <row r="16" spans="14:15" s="3" customFormat="1" ht="18.75">
      <c r="N16" s="60" t="s">
        <v>167</v>
      </c>
      <c r="O16" s="57"/>
    </row>
    <row r="17" spans="2:15" ht="18.75">
      <c r="B17" s="52" t="s">
        <v>113</v>
      </c>
      <c r="C17" s="54">
        <f>SUM(C11:C15)</f>
        <v>1800</v>
      </c>
      <c r="F17" s="52" t="s">
        <v>113</v>
      </c>
      <c r="G17" s="54">
        <f>SUM(G11:G15)</f>
        <v>580</v>
      </c>
      <c r="K17" s="52" t="s">
        <v>113</v>
      </c>
      <c r="L17" s="54">
        <f>SUM(L11:L15)</f>
        <v>300</v>
      </c>
      <c r="N17" s="58"/>
      <c r="O17" s="59">
        <f>C17+G17+L17</f>
        <v>2680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2" sqref="A42"/>
    </sheetView>
  </sheetViews>
  <sheetFormatPr defaultColWidth="8.7109375" defaultRowHeight="15"/>
  <cols>
    <col min="1" max="1" width="3.140625" style="67" bestFit="1" customWidth="1"/>
    <col min="2" max="2" width="16.8515625" style="67" customWidth="1"/>
    <col min="3" max="23" width="4.8515625" style="67" customWidth="1"/>
    <col min="24" max="25" width="3.140625" style="67" bestFit="1" customWidth="1"/>
    <col min="26" max="26" width="2.28125" style="67" customWidth="1"/>
    <col min="27" max="27" width="7.140625" style="67" customWidth="1"/>
    <col min="28" max="28" width="3.8515625" style="67" bestFit="1" customWidth="1"/>
    <col min="29" max="29" width="8.7109375" style="67" customWidth="1"/>
    <col min="30" max="16384" width="8.7109375" style="67" customWidth="1"/>
  </cols>
  <sheetData>
    <row r="1" ht="13.5" thickBot="1"/>
    <row r="2" spans="3:29" ht="13.5" thickBot="1">
      <c r="C2" s="68" t="s">
        <v>72</v>
      </c>
      <c r="D2" s="69" t="s">
        <v>73</v>
      </c>
      <c r="E2" s="69" t="s">
        <v>74</v>
      </c>
      <c r="F2" s="69" t="s">
        <v>75</v>
      </c>
      <c r="G2" s="69" t="s">
        <v>76</v>
      </c>
      <c r="H2" s="69" t="s">
        <v>77</v>
      </c>
      <c r="I2" s="69" t="s">
        <v>78</v>
      </c>
      <c r="J2" s="69" t="s">
        <v>79</v>
      </c>
      <c r="K2" s="69" t="s">
        <v>80</v>
      </c>
      <c r="L2" s="69" t="s">
        <v>81</v>
      </c>
      <c r="M2" s="69" t="s">
        <v>82</v>
      </c>
      <c r="N2" s="69" t="s">
        <v>83</v>
      </c>
      <c r="O2" s="70" t="s">
        <v>146</v>
      </c>
      <c r="P2" s="69" t="s">
        <v>84</v>
      </c>
      <c r="Q2" s="69" t="s">
        <v>85</v>
      </c>
      <c r="R2" s="69" t="s">
        <v>86</v>
      </c>
      <c r="S2" s="70" t="s">
        <v>153</v>
      </c>
      <c r="T2" s="69" t="s">
        <v>87</v>
      </c>
      <c r="U2" s="69" t="s">
        <v>88</v>
      </c>
      <c r="V2" s="70" t="s">
        <v>147</v>
      </c>
      <c r="W2" s="69" t="s">
        <v>89</v>
      </c>
      <c r="X2" s="69" t="s">
        <v>90</v>
      </c>
      <c r="Y2" s="71" t="s">
        <v>91</v>
      </c>
      <c r="Z2" s="72"/>
      <c r="AA2" s="117" t="s">
        <v>184</v>
      </c>
      <c r="AB2" s="115" t="s">
        <v>185</v>
      </c>
      <c r="AC2" s="113" t="s">
        <v>186</v>
      </c>
    </row>
    <row r="3" spans="3:29" ht="13.5" thickBot="1">
      <c r="C3" s="68">
        <v>2185</v>
      </c>
      <c r="D3" s="69">
        <v>2164</v>
      </c>
      <c r="E3" s="69">
        <v>2079</v>
      </c>
      <c r="F3" s="69">
        <v>2040</v>
      </c>
      <c r="G3" s="69">
        <v>2009</v>
      </c>
      <c r="H3" s="69">
        <v>1999</v>
      </c>
      <c r="I3" s="69">
        <v>1994</v>
      </c>
      <c r="J3" s="69">
        <v>1983</v>
      </c>
      <c r="K3" s="69">
        <v>1918</v>
      </c>
      <c r="L3" s="69">
        <v>1788</v>
      </c>
      <c r="M3" s="69">
        <v>1754</v>
      </c>
      <c r="N3" s="69">
        <v>1721</v>
      </c>
      <c r="O3" s="73">
        <v>1707</v>
      </c>
      <c r="P3" s="74">
        <v>1683</v>
      </c>
      <c r="Q3" s="74">
        <v>1657</v>
      </c>
      <c r="R3" s="74">
        <v>1653</v>
      </c>
      <c r="S3" s="73">
        <v>1648</v>
      </c>
      <c r="T3" s="74">
        <v>1572</v>
      </c>
      <c r="U3" s="74">
        <v>1551</v>
      </c>
      <c r="V3" s="73">
        <v>1450</v>
      </c>
      <c r="W3" s="74">
        <v>1401</v>
      </c>
      <c r="X3" s="69">
        <v>0</v>
      </c>
      <c r="Y3" s="71">
        <v>0</v>
      </c>
      <c r="Z3" s="72"/>
      <c r="AA3" s="118" t="s">
        <v>3</v>
      </c>
      <c r="AB3" s="116" t="s">
        <v>187</v>
      </c>
      <c r="AC3" s="114" t="s">
        <v>3</v>
      </c>
    </row>
    <row r="4" spans="1:30" ht="12.75">
      <c r="A4" s="75" t="s">
        <v>72</v>
      </c>
      <c r="B4" s="76" t="s">
        <v>92</v>
      </c>
      <c r="C4" s="10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9"/>
      <c r="Z4" s="77"/>
      <c r="AA4" s="245">
        <f>SUM(C4:W4)+SUM(C5:W5)</f>
        <v>0</v>
      </c>
      <c r="AB4" s="244">
        <f>SUM(D4:X4)+SUM(D5:X5)</f>
        <v>0</v>
      </c>
      <c r="AC4" s="244" t="e">
        <f>AA4/AB4</f>
        <v>#DIV/0!</v>
      </c>
      <c r="AD4" s="244"/>
    </row>
    <row r="5" spans="1:30" ht="13.5" thickBot="1">
      <c r="A5" s="78"/>
      <c r="B5" s="79">
        <v>2185</v>
      </c>
      <c r="C5" s="107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101"/>
      <c r="Z5" s="80"/>
      <c r="AA5" s="244"/>
      <c r="AB5" s="244"/>
      <c r="AC5" s="244"/>
      <c r="AD5" s="244"/>
    </row>
    <row r="6" spans="1:30" ht="12.75">
      <c r="A6" s="81" t="s">
        <v>73</v>
      </c>
      <c r="B6" s="82" t="s">
        <v>93</v>
      </c>
      <c r="C6" s="108"/>
      <c r="D6" s="92"/>
      <c r="E6" s="93"/>
      <c r="F6" s="93">
        <v>2040</v>
      </c>
      <c r="G6" s="93"/>
      <c r="H6" s="93"/>
      <c r="I6" s="93">
        <v>1994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109"/>
      <c r="Z6" s="77"/>
      <c r="AA6" s="244">
        <f>SUM(C6:W6)+SUM(C7:W7)</f>
        <v>8011</v>
      </c>
      <c r="AB6" s="244">
        <v>4</v>
      </c>
      <c r="AC6" s="244">
        <f>AA6/AB6</f>
        <v>2002.75</v>
      </c>
      <c r="AD6" s="244"/>
    </row>
    <row r="7" spans="1:30" ht="13.5" thickBot="1">
      <c r="A7" s="83"/>
      <c r="B7" s="84">
        <v>2164</v>
      </c>
      <c r="C7" s="110"/>
      <c r="D7" s="94"/>
      <c r="E7" s="95"/>
      <c r="F7" s="95"/>
      <c r="G7" s="95"/>
      <c r="H7" s="95"/>
      <c r="I7" s="95">
        <v>1994</v>
      </c>
      <c r="J7" s="95">
        <v>1983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111"/>
      <c r="Z7" s="80"/>
      <c r="AA7" s="244"/>
      <c r="AB7" s="244"/>
      <c r="AC7" s="244"/>
      <c r="AD7" s="244"/>
    </row>
    <row r="8" spans="1:30" ht="12.75">
      <c r="A8" s="75" t="s">
        <v>74</v>
      </c>
      <c r="B8" s="76" t="s">
        <v>94</v>
      </c>
      <c r="C8" s="98"/>
      <c r="D8" s="90"/>
      <c r="E8" s="96"/>
      <c r="F8" s="90">
        <v>2040</v>
      </c>
      <c r="G8" s="90"/>
      <c r="H8" s="90">
        <v>1999</v>
      </c>
      <c r="I8" s="90">
        <v>1994</v>
      </c>
      <c r="J8" s="90"/>
      <c r="K8" s="90"/>
      <c r="L8" s="90"/>
      <c r="M8" s="90"/>
      <c r="N8" s="90"/>
      <c r="O8" s="90"/>
      <c r="P8" s="90"/>
      <c r="Q8" s="90"/>
      <c r="R8" s="90"/>
      <c r="S8" s="90">
        <v>1648</v>
      </c>
      <c r="T8" s="90"/>
      <c r="U8" s="90"/>
      <c r="V8" s="90"/>
      <c r="W8" s="90"/>
      <c r="X8" s="90"/>
      <c r="Y8" s="99"/>
      <c r="Z8" s="77"/>
      <c r="AA8" s="244">
        <f>SUM(C8:W8)+SUM(C9:W9)</f>
        <v>18967</v>
      </c>
      <c r="AB8" s="244">
        <v>10</v>
      </c>
      <c r="AC8" s="244">
        <f>AA8/AB8</f>
        <v>1896.7</v>
      </c>
      <c r="AD8" s="244"/>
    </row>
    <row r="9" spans="1:30" ht="13.5" thickBot="1">
      <c r="A9" s="78"/>
      <c r="B9" s="79">
        <v>2079</v>
      </c>
      <c r="C9" s="100"/>
      <c r="D9" s="91"/>
      <c r="E9" s="97"/>
      <c r="F9" s="91"/>
      <c r="G9" s="91">
        <v>2009</v>
      </c>
      <c r="H9" s="91">
        <v>1999</v>
      </c>
      <c r="I9" s="91">
        <v>1994</v>
      </c>
      <c r="J9" s="91">
        <v>1983</v>
      </c>
      <c r="K9" s="91"/>
      <c r="L9" s="91"/>
      <c r="M9" s="91"/>
      <c r="N9" s="91"/>
      <c r="O9" s="91"/>
      <c r="P9" s="91"/>
      <c r="Q9" s="91"/>
      <c r="R9" s="91">
        <v>1653</v>
      </c>
      <c r="S9" s="91">
        <v>1648</v>
      </c>
      <c r="T9" s="91"/>
      <c r="U9" s="91"/>
      <c r="V9" s="91"/>
      <c r="W9" s="91"/>
      <c r="X9" s="91"/>
      <c r="Y9" s="101"/>
      <c r="Z9" s="80"/>
      <c r="AA9" s="244"/>
      <c r="AB9" s="244"/>
      <c r="AC9" s="244"/>
      <c r="AD9" s="244"/>
    </row>
    <row r="10" spans="1:30" ht="12.75">
      <c r="A10" s="81" t="s">
        <v>75</v>
      </c>
      <c r="B10" s="82" t="s">
        <v>95</v>
      </c>
      <c r="C10" s="108"/>
      <c r="D10" s="93"/>
      <c r="E10" s="93"/>
      <c r="F10" s="92"/>
      <c r="G10" s="93"/>
      <c r="H10" s="93">
        <v>1999</v>
      </c>
      <c r="I10" s="93">
        <v>1994</v>
      </c>
      <c r="J10" s="93">
        <v>1983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09"/>
      <c r="Z10" s="77"/>
      <c r="AA10" s="244">
        <f>SUM(C10:W10)+SUM(C11:W11)</f>
        <v>10219</v>
      </c>
      <c r="AB10" s="244">
        <v>5</v>
      </c>
      <c r="AC10" s="244">
        <f>AA10/AB10</f>
        <v>2043.8</v>
      </c>
      <c r="AD10" s="244"/>
    </row>
    <row r="11" spans="1:30" ht="13.5" thickBot="1">
      <c r="A11" s="83"/>
      <c r="B11" s="84">
        <v>2040</v>
      </c>
      <c r="C11" s="110"/>
      <c r="D11" s="95">
        <v>2164</v>
      </c>
      <c r="E11" s="95">
        <v>2079</v>
      </c>
      <c r="F11" s="94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111"/>
      <c r="Z11" s="80"/>
      <c r="AA11" s="244"/>
      <c r="AB11" s="244"/>
      <c r="AC11" s="244"/>
      <c r="AD11" s="244"/>
    </row>
    <row r="12" spans="1:30" ht="12.75">
      <c r="A12" s="75" t="s">
        <v>76</v>
      </c>
      <c r="B12" s="76" t="s">
        <v>96</v>
      </c>
      <c r="C12" s="98"/>
      <c r="D12" s="90"/>
      <c r="E12" s="90">
        <v>2079</v>
      </c>
      <c r="F12" s="90"/>
      <c r="G12" s="96"/>
      <c r="H12" s="90"/>
      <c r="I12" s="90"/>
      <c r="J12" s="90">
        <v>1994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>
        <v>1401</v>
      </c>
      <c r="X12" s="90"/>
      <c r="Y12" s="99"/>
      <c r="Z12" s="77"/>
      <c r="AA12" s="244">
        <f>SUM(C12:W12)+SUM(C13:W13)</f>
        <v>11174</v>
      </c>
      <c r="AB12" s="244">
        <v>6</v>
      </c>
      <c r="AC12" s="244">
        <f>AA12/AB12</f>
        <v>1862.3333333333333</v>
      </c>
      <c r="AD12" s="244"/>
    </row>
    <row r="13" spans="1:30" ht="13.5" thickBot="1">
      <c r="A13" s="78"/>
      <c r="B13" s="79">
        <v>2009</v>
      </c>
      <c r="C13" s="100"/>
      <c r="D13" s="91"/>
      <c r="E13" s="91"/>
      <c r="F13" s="91"/>
      <c r="G13" s="97"/>
      <c r="H13" s="91">
        <v>1999</v>
      </c>
      <c r="I13" s="91">
        <v>1994</v>
      </c>
      <c r="J13" s="91"/>
      <c r="K13" s="91"/>
      <c r="L13" s="91"/>
      <c r="M13" s="91"/>
      <c r="N13" s="91"/>
      <c r="O13" s="91">
        <v>1707</v>
      </c>
      <c r="P13" s="91"/>
      <c r="Q13" s="91"/>
      <c r="R13" s="91"/>
      <c r="S13" s="91"/>
      <c r="T13" s="91"/>
      <c r="U13" s="91"/>
      <c r="V13" s="91"/>
      <c r="W13" s="91"/>
      <c r="X13" s="91"/>
      <c r="Y13" s="101"/>
      <c r="Z13" s="80"/>
      <c r="AA13" s="244"/>
      <c r="AB13" s="244"/>
      <c r="AC13" s="244"/>
      <c r="AD13" s="244"/>
    </row>
    <row r="14" spans="1:30" ht="12.75">
      <c r="A14" s="81" t="s">
        <v>77</v>
      </c>
      <c r="B14" s="82" t="s">
        <v>97</v>
      </c>
      <c r="C14" s="108"/>
      <c r="D14" s="93"/>
      <c r="E14" s="93">
        <v>2079</v>
      </c>
      <c r="F14" s="93"/>
      <c r="G14" s="93">
        <v>2009</v>
      </c>
      <c r="H14" s="92"/>
      <c r="I14" s="93">
        <v>1994</v>
      </c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109"/>
      <c r="Z14" s="77"/>
      <c r="AA14" s="244">
        <f>SUM(C14:W14)+SUM(C15:W15)</f>
        <v>12184</v>
      </c>
      <c r="AB14" s="244">
        <v>6</v>
      </c>
      <c r="AC14" s="244">
        <f>AA14/AB14</f>
        <v>2030.6666666666667</v>
      </c>
      <c r="AD14" s="244"/>
    </row>
    <row r="15" spans="1:30" ht="13.5" thickBot="1">
      <c r="A15" s="83"/>
      <c r="B15" s="85" t="s">
        <v>180</v>
      </c>
      <c r="C15" s="110"/>
      <c r="D15" s="95"/>
      <c r="E15" s="95">
        <v>2079</v>
      </c>
      <c r="F15" s="95">
        <v>2040</v>
      </c>
      <c r="G15" s="95"/>
      <c r="H15" s="94"/>
      <c r="I15" s="95"/>
      <c r="J15" s="95">
        <v>1983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11"/>
      <c r="Z15" s="80"/>
      <c r="AA15" s="244"/>
      <c r="AB15" s="244"/>
      <c r="AC15" s="244"/>
      <c r="AD15" s="244"/>
    </row>
    <row r="16" spans="1:31" ht="15.75">
      <c r="A16" s="75" t="s">
        <v>78</v>
      </c>
      <c r="B16" s="76" t="s">
        <v>98</v>
      </c>
      <c r="C16" s="98"/>
      <c r="D16" s="90">
        <v>2164</v>
      </c>
      <c r="E16" s="90">
        <v>2079</v>
      </c>
      <c r="F16" s="90"/>
      <c r="G16" s="90">
        <v>2009</v>
      </c>
      <c r="H16" s="90"/>
      <c r="I16" s="96"/>
      <c r="J16" s="90">
        <v>1983</v>
      </c>
      <c r="K16" s="90">
        <v>1918</v>
      </c>
      <c r="L16" s="90">
        <v>1788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9"/>
      <c r="Z16" s="77"/>
      <c r="AA16" s="244">
        <f>SUM(C16:W16)+SUM(C17:W17)</f>
        <v>23927</v>
      </c>
      <c r="AB16" s="244">
        <v>12</v>
      </c>
      <c r="AC16" s="244">
        <f>AA16/AB16</f>
        <v>1993.9166666666667</v>
      </c>
      <c r="AD16" s="244"/>
      <c r="AE16" s="119"/>
    </row>
    <row r="17" spans="1:30" ht="13.5" thickBot="1">
      <c r="A17" s="78"/>
      <c r="B17" s="79">
        <v>1994</v>
      </c>
      <c r="C17" s="100"/>
      <c r="D17" s="91">
        <v>2164</v>
      </c>
      <c r="E17" s="91">
        <v>2079</v>
      </c>
      <c r="F17" s="91">
        <v>2040</v>
      </c>
      <c r="G17" s="91"/>
      <c r="H17" s="91">
        <v>1999</v>
      </c>
      <c r="I17" s="97"/>
      <c r="J17" s="91">
        <v>1983</v>
      </c>
      <c r="K17" s="91"/>
      <c r="L17" s="91"/>
      <c r="M17" s="91"/>
      <c r="N17" s="91">
        <v>1721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101"/>
      <c r="Z17" s="80"/>
      <c r="AA17" s="244"/>
      <c r="AB17" s="244"/>
      <c r="AC17" s="244"/>
      <c r="AD17" s="244"/>
    </row>
    <row r="18" spans="1:30" ht="12.75">
      <c r="A18" s="81" t="s">
        <v>79</v>
      </c>
      <c r="B18" s="82" t="s">
        <v>99</v>
      </c>
      <c r="C18" s="108"/>
      <c r="D18" s="93">
        <v>2164</v>
      </c>
      <c r="E18" s="93">
        <v>2079</v>
      </c>
      <c r="F18" s="93"/>
      <c r="G18" s="93"/>
      <c r="H18" s="93">
        <v>1999</v>
      </c>
      <c r="I18" s="93">
        <v>1994</v>
      </c>
      <c r="J18" s="92"/>
      <c r="K18" s="93"/>
      <c r="L18" s="93"/>
      <c r="M18" s="93"/>
      <c r="N18" s="93">
        <v>1721</v>
      </c>
      <c r="O18" s="93"/>
      <c r="P18" s="93"/>
      <c r="Q18" s="93">
        <v>1657</v>
      </c>
      <c r="R18" s="93"/>
      <c r="S18" s="93"/>
      <c r="T18" s="93"/>
      <c r="U18" s="93"/>
      <c r="V18" s="93"/>
      <c r="W18" s="93"/>
      <c r="X18" s="93"/>
      <c r="Y18" s="109"/>
      <c r="Z18" s="77"/>
      <c r="AA18" s="244">
        <f>SUM(C18:W18)+SUM(C19:W19)</f>
        <v>19378</v>
      </c>
      <c r="AB18" s="244">
        <v>10</v>
      </c>
      <c r="AC18" s="244">
        <f>AA18/AB18</f>
        <v>1937.8</v>
      </c>
      <c r="AD18" s="244"/>
    </row>
    <row r="19" spans="1:30" ht="13.5" thickBot="1">
      <c r="A19" s="83"/>
      <c r="B19" s="84">
        <v>1983</v>
      </c>
      <c r="C19" s="110"/>
      <c r="D19" s="95"/>
      <c r="E19" s="95"/>
      <c r="F19" s="95">
        <v>2040</v>
      </c>
      <c r="G19" s="95">
        <v>2009</v>
      </c>
      <c r="H19" s="95"/>
      <c r="I19" s="95">
        <v>1994</v>
      </c>
      <c r="J19" s="94"/>
      <c r="K19" s="95"/>
      <c r="L19" s="95"/>
      <c r="M19" s="95"/>
      <c r="N19" s="95">
        <v>1721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111"/>
      <c r="Z19" s="80"/>
      <c r="AA19" s="244"/>
      <c r="AB19" s="244"/>
      <c r="AC19" s="244"/>
      <c r="AD19" s="244"/>
    </row>
    <row r="20" spans="1:30" ht="12.75">
      <c r="A20" s="75" t="s">
        <v>80</v>
      </c>
      <c r="B20" s="76" t="s">
        <v>100</v>
      </c>
      <c r="C20" s="98"/>
      <c r="D20" s="90"/>
      <c r="E20" s="90"/>
      <c r="F20" s="90"/>
      <c r="G20" s="90"/>
      <c r="H20" s="90"/>
      <c r="I20" s="90"/>
      <c r="J20" s="90"/>
      <c r="K20" s="96"/>
      <c r="L20" s="90">
        <v>1788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9"/>
      <c r="Z20" s="77"/>
      <c r="AA20" s="244">
        <f>SUM(C20:W20)+SUM(C21:W21)</f>
        <v>3782</v>
      </c>
      <c r="AB20" s="244">
        <v>2</v>
      </c>
      <c r="AC20" s="244">
        <f>AA20/AB20</f>
        <v>1891</v>
      </c>
      <c r="AD20" s="244"/>
    </row>
    <row r="21" spans="1:30" ht="13.5" thickBot="1">
      <c r="A21" s="78"/>
      <c r="B21" s="79">
        <v>1918</v>
      </c>
      <c r="C21" s="100"/>
      <c r="D21" s="91"/>
      <c r="E21" s="91"/>
      <c r="F21" s="91"/>
      <c r="G21" s="91"/>
      <c r="H21" s="91"/>
      <c r="I21" s="91">
        <v>1994</v>
      </c>
      <c r="J21" s="91"/>
      <c r="K21" s="97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01"/>
      <c r="Z21" s="80"/>
      <c r="AA21" s="244"/>
      <c r="AB21" s="244"/>
      <c r="AC21" s="244"/>
      <c r="AD21" s="244"/>
    </row>
    <row r="22" spans="1:30" ht="12.75">
      <c r="A22" s="75" t="s">
        <v>81</v>
      </c>
      <c r="B22" s="76" t="s">
        <v>103</v>
      </c>
      <c r="C22" s="108"/>
      <c r="D22" s="93"/>
      <c r="E22" s="93"/>
      <c r="F22" s="93"/>
      <c r="G22" s="93"/>
      <c r="H22" s="93"/>
      <c r="I22" s="93"/>
      <c r="J22" s="93"/>
      <c r="K22" s="93"/>
      <c r="L22" s="92"/>
      <c r="M22" s="93">
        <v>1754</v>
      </c>
      <c r="N22" s="93"/>
      <c r="O22" s="93"/>
      <c r="P22" s="93"/>
      <c r="Q22" s="93">
        <v>1657</v>
      </c>
      <c r="R22" s="93"/>
      <c r="S22" s="93">
        <v>1648</v>
      </c>
      <c r="T22" s="93"/>
      <c r="U22" s="93"/>
      <c r="V22" s="93"/>
      <c r="W22" s="93">
        <v>1401</v>
      </c>
      <c r="X22" s="93"/>
      <c r="Y22" s="109"/>
      <c r="Z22" s="77"/>
      <c r="AA22" s="244">
        <f>SUM(C22:W22)+SUM(C23:W23)</f>
        <v>13783</v>
      </c>
      <c r="AB22" s="244">
        <v>8</v>
      </c>
      <c r="AC22" s="244">
        <f>AA22/AB22</f>
        <v>1722.875</v>
      </c>
      <c r="AD22" s="244"/>
    </row>
    <row r="23" spans="1:30" ht="13.5" thickBot="1">
      <c r="A23" s="78"/>
      <c r="B23" s="79">
        <v>1788</v>
      </c>
      <c r="C23" s="110"/>
      <c r="D23" s="95"/>
      <c r="E23" s="95"/>
      <c r="F23" s="95"/>
      <c r="G23" s="95"/>
      <c r="H23" s="95"/>
      <c r="I23" s="95">
        <v>1994</v>
      </c>
      <c r="J23" s="95"/>
      <c r="K23" s="95">
        <v>1918</v>
      </c>
      <c r="L23" s="94"/>
      <c r="M23" s="95">
        <v>1754</v>
      </c>
      <c r="N23" s="95"/>
      <c r="O23" s="95"/>
      <c r="P23" s="95"/>
      <c r="Q23" s="95">
        <v>1657</v>
      </c>
      <c r="R23" s="95"/>
      <c r="S23" s="95"/>
      <c r="T23" s="95"/>
      <c r="U23" s="95"/>
      <c r="V23" s="95"/>
      <c r="W23" s="95"/>
      <c r="X23" s="95"/>
      <c r="Y23" s="111"/>
      <c r="Z23" s="80"/>
      <c r="AA23" s="244"/>
      <c r="AB23" s="244"/>
      <c r="AC23" s="244"/>
      <c r="AD23" s="244"/>
    </row>
    <row r="24" spans="1:30" ht="12.75">
      <c r="A24" s="81" t="s">
        <v>82</v>
      </c>
      <c r="B24" s="82" t="s">
        <v>101</v>
      </c>
      <c r="C24" s="98"/>
      <c r="D24" s="90"/>
      <c r="E24" s="90"/>
      <c r="F24" s="90"/>
      <c r="G24" s="90"/>
      <c r="H24" s="90"/>
      <c r="I24" s="90"/>
      <c r="J24" s="90"/>
      <c r="K24" s="90"/>
      <c r="L24" s="90">
        <v>1788</v>
      </c>
      <c r="M24" s="96"/>
      <c r="N24" s="90"/>
      <c r="O24" s="90">
        <v>1707</v>
      </c>
      <c r="P24" s="90"/>
      <c r="Q24" s="90"/>
      <c r="R24" s="90"/>
      <c r="S24" s="90"/>
      <c r="T24" s="90"/>
      <c r="U24" s="90"/>
      <c r="V24" s="90">
        <v>1450</v>
      </c>
      <c r="W24" s="90"/>
      <c r="X24" s="90"/>
      <c r="Y24" s="99"/>
      <c r="Z24" s="77"/>
      <c r="AA24" s="244">
        <f>SUM(C24:W24)+SUM(C25:W25)</f>
        <v>8134</v>
      </c>
      <c r="AB24" s="244">
        <v>5</v>
      </c>
      <c r="AC24" s="244">
        <f>AA24/AB24</f>
        <v>1626.8</v>
      </c>
      <c r="AD24" s="244"/>
    </row>
    <row r="25" spans="1:30" ht="13.5" thickBot="1">
      <c r="A25" s="78"/>
      <c r="B25" s="84">
        <v>1754</v>
      </c>
      <c r="C25" s="100"/>
      <c r="D25" s="91"/>
      <c r="E25" s="91"/>
      <c r="F25" s="91"/>
      <c r="G25" s="91"/>
      <c r="H25" s="91"/>
      <c r="I25" s="91"/>
      <c r="J25" s="91"/>
      <c r="K25" s="91"/>
      <c r="L25" s="91">
        <v>1788</v>
      </c>
      <c r="M25" s="97"/>
      <c r="N25" s="91"/>
      <c r="O25" s="91"/>
      <c r="P25" s="91"/>
      <c r="Q25" s="91"/>
      <c r="R25" s="91"/>
      <c r="S25" s="91"/>
      <c r="T25" s="91"/>
      <c r="U25" s="91"/>
      <c r="V25" s="91"/>
      <c r="W25" s="91">
        <v>1401</v>
      </c>
      <c r="X25" s="91"/>
      <c r="Y25" s="101"/>
      <c r="Z25" s="80"/>
      <c r="AA25" s="244"/>
      <c r="AB25" s="244"/>
      <c r="AC25" s="244"/>
      <c r="AD25" s="244"/>
    </row>
    <row r="26" spans="1:30" ht="12.75">
      <c r="A26" s="75" t="s">
        <v>83</v>
      </c>
      <c r="B26" s="76" t="s">
        <v>102</v>
      </c>
      <c r="C26" s="98"/>
      <c r="D26" s="90"/>
      <c r="E26" s="90"/>
      <c r="F26" s="90"/>
      <c r="G26" s="90"/>
      <c r="H26" s="90"/>
      <c r="I26" s="90">
        <v>1994</v>
      </c>
      <c r="J26" s="90">
        <v>1983</v>
      </c>
      <c r="K26" s="90"/>
      <c r="L26" s="90"/>
      <c r="M26" s="90"/>
      <c r="N26" s="96"/>
      <c r="O26" s="90"/>
      <c r="P26" s="90"/>
      <c r="Q26" s="90">
        <v>1657</v>
      </c>
      <c r="R26" s="90">
        <v>1653</v>
      </c>
      <c r="S26" s="90"/>
      <c r="T26" s="90">
        <v>1572</v>
      </c>
      <c r="U26" s="90">
        <v>1551</v>
      </c>
      <c r="V26" s="90"/>
      <c r="W26" s="90"/>
      <c r="X26" s="90">
        <v>0</v>
      </c>
      <c r="Y26" s="99"/>
      <c r="Z26" s="77"/>
      <c r="AA26" s="244">
        <f>SUM(C26:W26)+SUM(C27:W27)</f>
        <v>18570</v>
      </c>
      <c r="AB26" s="244">
        <v>11</v>
      </c>
      <c r="AC26" s="244">
        <f>AA26/AB26</f>
        <v>1688.1818181818182</v>
      </c>
      <c r="AD26" s="244"/>
    </row>
    <row r="27" spans="1:30" ht="13.5" thickBot="1">
      <c r="A27" s="78"/>
      <c r="B27" s="86" t="s">
        <v>181</v>
      </c>
      <c r="C27" s="100"/>
      <c r="D27" s="91"/>
      <c r="E27" s="91"/>
      <c r="F27" s="91"/>
      <c r="G27" s="91"/>
      <c r="H27" s="91"/>
      <c r="I27" s="91"/>
      <c r="J27" s="91">
        <v>1983</v>
      </c>
      <c r="K27" s="91"/>
      <c r="L27" s="91"/>
      <c r="M27" s="91"/>
      <c r="N27" s="97"/>
      <c r="O27" s="91"/>
      <c r="P27" s="91"/>
      <c r="Q27" s="91"/>
      <c r="R27" s="91">
        <v>1653</v>
      </c>
      <c r="S27" s="91"/>
      <c r="T27" s="91">
        <v>1572</v>
      </c>
      <c r="U27" s="91">
        <v>1551</v>
      </c>
      <c r="V27" s="91"/>
      <c r="W27" s="91">
        <v>1401</v>
      </c>
      <c r="X27" s="91"/>
      <c r="Y27" s="101"/>
      <c r="Z27" s="87"/>
      <c r="AA27" s="244"/>
      <c r="AB27" s="244"/>
      <c r="AC27" s="244"/>
      <c r="AD27" s="244"/>
    </row>
    <row r="28" spans="1:30" ht="12.75">
      <c r="A28" s="88" t="s">
        <v>146</v>
      </c>
      <c r="B28" s="82" t="s">
        <v>148</v>
      </c>
      <c r="C28" s="108"/>
      <c r="D28" s="93"/>
      <c r="E28" s="93"/>
      <c r="F28" s="93"/>
      <c r="G28" s="93">
        <v>2009</v>
      </c>
      <c r="H28" s="93"/>
      <c r="I28" s="93"/>
      <c r="J28" s="93"/>
      <c r="K28" s="93"/>
      <c r="L28" s="93"/>
      <c r="M28" s="93"/>
      <c r="N28" s="93"/>
      <c r="O28" s="96"/>
      <c r="P28" s="93"/>
      <c r="Q28" s="93"/>
      <c r="R28" s="93">
        <v>1653</v>
      </c>
      <c r="S28" s="93"/>
      <c r="T28" s="93">
        <v>1572</v>
      </c>
      <c r="U28" s="93"/>
      <c r="V28" s="93"/>
      <c r="W28" s="93">
        <v>1401</v>
      </c>
      <c r="X28" s="93"/>
      <c r="Y28" s="112"/>
      <c r="Z28" s="77"/>
      <c r="AA28" s="244">
        <f>SUM(C28:W28)+SUM(C29:W29)</f>
        <v>12994</v>
      </c>
      <c r="AB28" s="244">
        <v>8</v>
      </c>
      <c r="AC28" s="244">
        <f>AA28/AB28</f>
        <v>1624.25</v>
      </c>
      <c r="AD28" s="244"/>
    </row>
    <row r="29" spans="1:30" ht="13.5" thickBot="1">
      <c r="A29" s="78"/>
      <c r="B29" s="79">
        <v>1707</v>
      </c>
      <c r="C29" s="100"/>
      <c r="D29" s="91"/>
      <c r="E29" s="91"/>
      <c r="F29" s="91"/>
      <c r="G29" s="91"/>
      <c r="H29" s="91"/>
      <c r="I29" s="91"/>
      <c r="J29" s="91"/>
      <c r="K29" s="91"/>
      <c r="L29" s="91"/>
      <c r="M29" s="91">
        <v>1754</v>
      </c>
      <c r="N29" s="91"/>
      <c r="O29" s="97"/>
      <c r="P29" s="91"/>
      <c r="Q29" s="91"/>
      <c r="R29" s="91">
        <v>1653</v>
      </c>
      <c r="S29" s="91"/>
      <c r="T29" s="91"/>
      <c r="U29" s="91">
        <v>1551</v>
      </c>
      <c r="V29" s="91"/>
      <c r="W29" s="91">
        <v>1401</v>
      </c>
      <c r="X29" s="91">
        <v>0</v>
      </c>
      <c r="Y29" s="103"/>
      <c r="Z29" s="87"/>
      <c r="AA29" s="244"/>
      <c r="AB29" s="244"/>
      <c r="AC29" s="244"/>
      <c r="AD29" s="244"/>
    </row>
    <row r="30" spans="1:30" ht="12.75">
      <c r="A30" s="75" t="s">
        <v>84</v>
      </c>
      <c r="B30" s="76" t="s">
        <v>104</v>
      </c>
      <c r="C30" s="9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6"/>
      <c r="Q30" s="90"/>
      <c r="R30" s="90"/>
      <c r="S30" s="90"/>
      <c r="T30" s="90"/>
      <c r="U30" s="90"/>
      <c r="V30" s="90"/>
      <c r="W30" s="90"/>
      <c r="X30" s="90"/>
      <c r="Y30" s="99"/>
      <c r="Z30" s="77"/>
      <c r="AA30" s="244">
        <f>SUM(C30:W30)+SUM(C31:W31)</f>
        <v>0</v>
      </c>
      <c r="AB30" s="244">
        <f>SUM(D30:X30)+SUM(D31:X31)</f>
        <v>0</v>
      </c>
      <c r="AC30" s="244" t="e">
        <f>AA30/AB30</f>
        <v>#DIV/0!</v>
      </c>
      <c r="AD30" s="244"/>
    </row>
    <row r="31" spans="1:30" ht="13.5" thickBot="1">
      <c r="A31" s="78"/>
      <c r="B31" s="79">
        <v>1683</v>
      </c>
      <c r="C31" s="10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7"/>
      <c r="Q31" s="91"/>
      <c r="R31" s="91"/>
      <c r="S31" s="91"/>
      <c r="T31" s="91"/>
      <c r="U31" s="91"/>
      <c r="V31" s="91"/>
      <c r="W31" s="91"/>
      <c r="X31" s="91"/>
      <c r="Y31" s="101">
        <v>0</v>
      </c>
      <c r="Z31" s="87"/>
      <c r="AA31" s="244"/>
      <c r="AB31" s="244"/>
      <c r="AC31" s="244"/>
      <c r="AD31" s="244"/>
    </row>
    <row r="32" spans="1:30" ht="12.75">
      <c r="A32" s="81" t="s">
        <v>85</v>
      </c>
      <c r="B32" s="82" t="s">
        <v>105</v>
      </c>
      <c r="C32" s="108"/>
      <c r="D32" s="93"/>
      <c r="E32" s="93"/>
      <c r="F32" s="93"/>
      <c r="G32" s="93"/>
      <c r="H32" s="93"/>
      <c r="I32" s="93"/>
      <c r="J32" s="93"/>
      <c r="K32" s="93"/>
      <c r="L32" s="93">
        <v>1788</v>
      </c>
      <c r="M32" s="93"/>
      <c r="N32" s="93"/>
      <c r="O32" s="93"/>
      <c r="P32" s="93"/>
      <c r="Q32" s="92"/>
      <c r="R32" s="93">
        <v>1653</v>
      </c>
      <c r="S32" s="93">
        <v>1648</v>
      </c>
      <c r="T32" s="93">
        <v>1572</v>
      </c>
      <c r="U32" s="93">
        <v>1551</v>
      </c>
      <c r="V32" s="93"/>
      <c r="W32" s="93"/>
      <c r="X32" s="93"/>
      <c r="Y32" s="109">
        <v>0</v>
      </c>
      <c r="Z32" s="77"/>
      <c r="AA32" s="244">
        <f>SUM(C32:W32)+SUM(C33:W33)</f>
        <v>18577</v>
      </c>
      <c r="AB32" s="244">
        <v>11</v>
      </c>
      <c r="AC32" s="244">
        <f>AA32/AB32</f>
        <v>1688.8181818181818</v>
      </c>
      <c r="AD32" s="244"/>
    </row>
    <row r="33" spans="1:30" ht="13.5" thickBot="1">
      <c r="A33" s="83"/>
      <c r="B33" s="85" t="s">
        <v>182</v>
      </c>
      <c r="C33" s="110"/>
      <c r="D33" s="95"/>
      <c r="E33" s="95"/>
      <c r="F33" s="95"/>
      <c r="G33" s="95"/>
      <c r="H33" s="95"/>
      <c r="I33" s="95"/>
      <c r="J33" s="95">
        <v>1983</v>
      </c>
      <c r="K33" s="95"/>
      <c r="L33" s="95">
        <v>1788</v>
      </c>
      <c r="M33" s="95"/>
      <c r="N33" s="95">
        <v>1721</v>
      </c>
      <c r="O33" s="95"/>
      <c r="P33" s="95"/>
      <c r="Q33" s="94"/>
      <c r="R33" s="95">
        <v>1653</v>
      </c>
      <c r="S33" s="95">
        <v>1648</v>
      </c>
      <c r="T33" s="95">
        <v>1572</v>
      </c>
      <c r="U33" s="95"/>
      <c r="V33" s="95"/>
      <c r="W33" s="95"/>
      <c r="X33" s="95"/>
      <c r="Y33" s="111"/>
      <c r="Z33" s="87"/>
      <c r="AA33" s="244"/>
      <c r="AB33" s="244"/>
      <c r="AC33" s="244"/>
      <c r="AD33" s="244"/>
    </row>
    <row r="34" spans="1:30" ht="12.75">
      <c r="A34" s="75" t="s">
        <v>86</v>
      </c>
      <c r="B34" s="76" t="s">
        <v>107</v>
      </c>
      <c r="C34" s="98"/>
      <c r="D34" s="90"/>
      <c r="E34" s="90">
        <v>2079</v>
      </c>
      <c r="F34" s="90"/>
      <c r="G34" s="90"/>
      <c r="H34" s="90"/>
      <c r="I34" s="90"/>
      <c r="J34" s="90"/>
      <c r="K34" s="90"/>
      <c r="L34" s="90"/>
      <c r="M34" s="90"/>
      <c r="N34" s="90">
        <v>1721</v>
      </c>
      <c r="O34" s="90">
        <v>1707</v>
      </c>
      <c r="P34" s="90"/>
      <c r="Q34" s="90">
        <v>1657</v>
      </c>
      <c r="R34" s="96"/>
      <c r="S34" s="90">
        <v>1648</v>
      </c>
      <c r="T34" s="90"/>
      <c r="U34" s="90">
        <v>1551</v>
      </c>
      <c r="V34" s="90"/>
      <c r="W34" s="90"/>
      <c r="X34" s="90"/>
      <c r="Y34" s="99"/>
      <c r="Z34" s="77"/>
      <c r="AA34" s="244">
        <f>SUM(C34:W34)+SUM(C35:W35)</f>
        <v>19175</v>
      </c>
      <c r="AB34" s="244">
        <v>11</v>
      </c>
      <c r="AC34" s="244">
        <f>AA34/AB34</f>
        <v>1743.1818181818182</v>
      </c>
      <c r="AD34" s="244"/>
    </row>
    <row r="35" spans="1:30" ht="13.5" thickBot="1">
      <c r="A35" s="78"/>
      <c r="B35" s="79">
        <v>1653</v>
      </c>
      <c r="C35" s="100"/>
      <c r="D35" s="91"/>
      <c r="E35" s="91">
        <v>2079</v>
      </c>
      <c r="F35" s="91"/>
      <c r="G35" s="91"/>
      <c r="H35" s="91"/>
      <c r="I35" s="91"/>
      <c r="J35" s="91"/>
      <c r="K35" s="91"/>
      <c r="L35" s="91"/>
      <c r="M35" s="91"/>
      <c r="N35" s="91">
        <v>1721</v>
      </c>
      <c r="O35" s="91">
        <v>1707</v>
      </c>
      <c r="P35" s="91"/>
      <c r="Q35" s="91">
        <v>1657</v>
      </c>
      <c r="R35" s="97"/>
      <c r="S35" s="91">
        <v>1648</v>
      </c>
      <c r="T35" s="91"/>
      <c r="U35" s="91"/>
      <c r="V35" s="91"/>
      <c r="W35" s="91"/>
      <c r="X35" s="91"/>
      <c r="Y35" s="101"/>
      <c r="Z35" s="87"/>
      <c r="AA35" s="244"/>
      <c r="AB35" s="244"/>
      <c r="AC35" s="244"/>
      <c r="AD35" s="244"/>
    </row>
    <row r="36" spans="1:30" ht="12.75">
      <c r="A36" s="88" t="s">
        <v>153</v>
      </c>
      <c r="B36" s="76" t="s">
        <v>152</v>
      </c>
      <c r="C36" s="98"/>
      <c r="D36" s="90"/>
      <c r="E36" s="90">
        <v>2079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>
        <v>1657</v>
      </c>
      <c r="R36" s="90">
        <v>1653</v>
      </c>
      <c r="S36" s="96"/>
      <c r="T36" s="90"/>
      <c r="U36" s="90"/>
      <c r="V36" s="90">
        <v>1450</v>
      </c>
      <c r="W36" s="90"/>
      <c r="X36" s="90"/>
      <c r="Y36" s="99"/>
      <c r="Z36" s="77"/>
      <c r="AA36" s="244">
        <f>SUM(C36:W36)+SUM(C37:W37)</f>
        <v>11937</v>
      </c>
      <c r="AB36" s="244">
        <v>7</v>
      </c>
      <c r="AC36" s="244">
        <f>AA36/AB36</f>
        <v>1705.2857142857142</v>
      </c>
      <c r="AD36" s="244"/>
    </row>
    <row r="37" spans="1:30" ht="13.5" thickBot="1">
      <c r="A37" s="78"/>
      <c r="B37" s="79">
        <v>1648</v>
      </c>
      <c r="C37" s="100"/>
      <c r="D37" s="91"/>
      <c r="E37" s="91"/>
      <c r="F37" s="91"/>
      <c r="G37" s="91"/>
      <c r="H37" s="91"/>
      <c r="I37" s="91"/>
      <c r="J37" s="91"/>
      <c r="K37" s="91"/>
      <c r="L37" s="91">
        <v>1788</v>
      </c>
      <c r="M37" s="91"/>
      <c r="N37" s="91"/>
      <c r="O37" s="91"/>
      <c r="P37" s="91"/>
      <c r="Q37" s="91">
        <v>1657</v>
      </c>
      <c r="R37" s="91">
        <v>1653</v>
      </c>
      <c r="S37" s="97"/>
      <c r="T37" s="91"/>
      <c r="U37" s="91"/>
      <c r="V37" s="91"/>
      <c r="W37" s="91"/>
      <c r="X37" s="91">
        <v>0</v>
      </c>
      <c r="Y37" s="101"/>
      <c r="Z37" s="87"/>
      <c r="AA37" s="244"/>
      <c r="AB37" s="244"/>
      <c r="AC37" s="244"/>
      <c r="AD37" s="244"/>
    </row>
    <row r="38" spans="1:30" ht="12.75">
      <c r="A38" s="81" t="s">
        <v>87</v>
      </c>
      <c r="B38" s="82" t="s">
        <v>108</v>
      </c>
      <c r="C38" s="98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>
        <v>1721</v>
      </c>
      <c r="O38" s="90"/>
      <c r="P38" s="90"/>
      <c r="Q38" s="90">
        <v>1657</v>
      </c>
      <c r="R38" s="90"/>
      <c r="S38" s="90"/>
      <c r="T38" s="96"/>
      <c r="U38" s="90"/>
      <c r="V38" s="90"/>
      <c r="W38" s="90">
        <v>1401</v>
      </c>
      <c r="X38" s="90">
        <v>0</v>
      </c>
      <c r="Y38" s="99">
        <v>0</v>
      </c>
      <c r="Z38" s="77"/>
      <c r="AA38" s="244">
        <f>SUM(C38:W38)+SUM(C39:W39)</f>
        <v>12865</v>
      </c>
      <c r="AB38" s="244">
        <v>8</v>
      </c>
      <c r="AC38" s="244">
        <f>AA38/AB38</f>
        <v>1608.125</v>
      </c>
      <c r="AD38" s="244"/>
    </row>
    <row r="39" spans="1:30" ht="13.5" thickBot="1">
      <c r="A39" s="83"/>
      <c r="B39" s="84">
        <v>1572</v>
      </c>
      <c r="C39" s="10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>
        <v>1721</v>
      </c>
      <c r="O39" s="91">
        <v>1707</v>
      </c>
      <c r="P39" s="91"/>
      <c r="Q39" s="91">
        <v>1657</v>
      </c>
      <c r="R39" s="91"/>
      <c r="S39" s="91"/>
      <c r="T39" s="97"/>
      <c r="U39" s="91">
        <v>1551</v>
      </c>
      <c r="V39" s="91">
        <v>1450</v>
      </c>
      <c r="W39" s="91"/>
      <c r="X39" s="91"/>
      <c r="Y39" s="101"/>
      <c r="Z39" s="87"/>
      <c r="AA39" s="244"/>
      <c r="AB39" s="244"/>
      <c r="AC39" s="244"/>
      <c r="AD39" s="244"/>
    </row>
    <row r="40" spans="1:30" ht="12.75">
      <c r="A40" s="75" t="s">
        <v>88</v>
      </c>
      <c r="B40" s="76" t="s">
        <v>109</v>
      </c>
      <c r="C40" s="108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>
        <v>1721</v>
      </c>
      <c r="O40" s="93">
        <v>1707</v>
      </c>
      <c r="P40" s="93"/>
      <c r="Q40" s="93"/>
      <c r="R40" s="93"/>
      <c r="S40" s="93"/>
      <c r="T40" s="93">
        <v>1572</v>
      </c>
      <c r="U40" s="92"/>
      <c r="V40" s="93">
        <v>1450</v>
      </c>
      <c r="W40" s="93">
        <v>1401</v>
      </c>
      <c r="X40" s="93">
        <v>0</v>
      </c>
      <c r="Y40" s="109"/>
      <c r="Z40" s="77"/>
      <c r="AA40" s="244">
        <f>SUM(C40:W40)+SUM(C41:W41)</f>
        <v>15733</v>
      </c>
      <c r="AB40" s="244">
        <v>10</v>
      </c>
      <c r="AC40" s="244">
        <f>AA40/AB40</f>
        <v>1573.3</v>
      </c>
      <c r="AD40" s="244"/>
    </row>
    <row r="41" spans="1:30" ht="13.5" thickBot="1">
      <c r="A41" s="78"/>
      <c r="B41" s="79">
        <v>1551</v>
      </c>
      <c r="C41" s="10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>
        <v>1721</v>
      </c>
      <c r="O41" s="91"/>
      <c r="P41" s="91"/>
      <c r="Q41" s="91">
        <v>1657</v>
      </c>
      <c r="R41" s="91">
        <v>1653</v>
      </c>
      <c r="S41" s="91"/>
      <c r="T41" s="91"/>
      <c r="U41" s="97"/>
      <c r="V41" s="95">
        <v>1450</v>
      </c>
      <c r="W41" s="91">
        <v>1401</v>
      </c>
      <c r="X41" s="91">
        <v>0</v>
      </c>
      <c r="Y41" s="101"/>
      <c r="Z41" s="87"/>
      <c r="AA41" s="244"/>
      <c r="AB41" s="244"/>
      <c r="AC41" s="244"/>
      <c r="AD41" s="244"/>
    </row>
    <row r="42" spans="1:30" ht="12.75">
      <c r="A42" s="88" t="s">
        <v>147</v>
      </c>
      <c r="B42" s="82" t="s">
        <v>149</v>
      </c>
      <c r="C42" s="108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>
        <v>1572</v>
      </c>
      <c r="U42" s="93">
        <v>1551</v>
      </c>
      <c r="V42" s="96"/>
      <c r="W42" s="93">
        <v>1401</v>
      </c>
      <c r="X42" s="93">
        <v>0</v>
      </c>
      <c r="Y42" s="112"/>
      <c r="Z42" s="77"/>
      <c r="AA42" s="244">
        <f>SUM(C42:W42)+SUM(C43:W43)</f>
        <v>12887</v>
      </c>
      <c r="AB42" s="244">
        <v>8</v>
      </c>
      <c r="AC42" s="244">
        <f>AA42/AB42</f>
        <v>1610.875</v>
      </c>
      <c r="AD42" s="244"/>
    </row>
    <row r="43" spans="1:30" ht="13.5" thickBot="1">
      <c r="A43" s="78"/>
      <c r="B43" s="79">
        <v>1450</v>
      </c>
      <c r="C43" s="100"/>
      <c r="D43" s="91"/>
      <c r="E43" s="91"/>
      <c r="F43" s="91"/>
      <c r="G43" s="91">
        <v>2009</v>
      </c>
      <c r="H43" s="91"/>
      <c r="I43" s="91"/>
      <c r="J43" s="91"/>
      <c r="K43" s="91"/>
      <c r="L43" s="91"/>
      <c r="M43" s="91">
        <v>1754</v>
      </c>
      <c r="N43" s="91"/>
      <c r="O43" s="91"/>
      <c r="P43" s="91"/>
      <c r="Q43" s="91"/>
      <c r="R43" s="91"/>
      <c r="S43" s="91">
        <v>1648</v>
      </c>
      <c r="T43" s="91"/>
      <c r="U43" s="91">
        <v>1551</v>
      </c>
      <c r="V43" s="97"/>
      <c r="W43" s="91">
        <v>1401</v>
      </c>
      <c r="X43" s="91"/>
      <c r="Y43" s="103"/>
      <c r="Z43" s="87"/>
      <c r="AA43" s="244"/>
      <c r="AB43" s="244"/>
      <c r="AC43" s="244"/>
      <c r="AD43" s="244"/>
    </row>
    <row r="44" spans="1:30" ht="12.75">
      <c r="A44" s="81" t="s">
        <v>89</v>
      </c>
      <c r="B44" s="82" t="s">
        <v>110</v>
      </c>
      <c r="C44" s="108"/>
      <c r="D44" s="93"/>
      <c r="E44" s="93"/>
      <c r="F44" s="93"/>
      <c r="G44" s="93"/>
      <c r="H44" s="93"/>
      <c r="I44" s="93"/>
      <c r="J44" s="93"/>
      <c r="K44" s="93"/>
      <c r="L44" s="93"/>
      <c r="M44" s="93">
        <v>1754</v>
      </c>
      <c r="N44" s="93">
        <v>1721</v>
      </c>
      <c r="O44" s="93">
        <v>1707</v>
      </c>
      <c r="P44" s="93"/>
      <c r="Q44" s="93"/>
      <c r="R44" s="93"/>
      <c r="S44" s="93"/>
      <c r="T44" s="93"/>
      <c r="U44" s="93">
        <v>1551</v>
      </c>
      <c r="V44" s="90">
        <v>1450</v>
      </c>
      <c r="W44" s="92"/>
      <c r="X44" s="93"/>
      <c r="Y44" s="109"/>
      <c r="Z44" s="77"/>
      <c r="AA44" s="244">
        <f>SUM(C44:W44)+SUM(C45:W45)</f>
        <v>16170</v>
      </c>
      <c r="AB44" s="244">
        <v>10</v>
      </c>
      <c r="AC44" s="244">
        <f>AA44/AB44</f>
        <v>1617</v>
      </c>
      <c r="AD44" s="244"/>
    </row>
    <row r="45" spans="1:30" ht="13.5" thickBot="1">
      <c r="A45" s="83"/>
      <c r="B45" s="85" t="s">
        <v>183</v>
      </c>
      <c r="C45" s="110"/>
      <c r="D45" s="95"/>
      <c r="E45" s="95"/>
      <c r="F45" s="95"/>
      <c r="G45" s="95"/>
      <c r="H45" s="95"/>
      <c r="I45" s="95"/>
      <c r="J45" s="95"/>
      <c r="K45" s="95"/>
      <c r="L45" s="95">
        <v>1707</v>
      </c>
      <c r="M45" s="95"/>
      <c r="N45" s="95"/>
      <c r="O45" s="95">
        <v>1707</v>
      </c>
      <c r="P45" s="95"/>
      <c r="Q45" s="95"/>
      <c r="R45" s="95"/>
      <c r="S45" s="95"/>
      <c r="T45" s="95">
        <v>1572</v>
      </c>
      <c r="U45" s="95">
        <v>1551</v>
      </c>
      <c r="V45" s="95">
        <v>1450</v>
      </c>
      <c r="W45" s="94"/>
      <c r="X45" s="95">
        <v>0</v>
      </c>
      <c r="Y45" s="111"/>
      <c r="Z45" s="87"/>
      <c r="AA45" s="244"/>
      <c r="AB45" s="244"/>
      <c r="AC45" s="244"/>
      <c r="AD45" s="244"/>
    </row>
    <row r="46" spans="1:30" ht="12.75">
      <c r="A46" s="75" t="s">
        <v>90</v>
      </c>
      <c r="B46" s="76" t="s">
        <v>111</v>
      </c>
      <c r="C46" s="98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>
        <v>1707</v>
      </c>
      <c r="P46" s="90"/>
      <c r="Q46" s="90">
        <v>1657</v>
      </c>
      <c r="R46" s="90"/>
      <c r="S46" s="90">
        <v>1648</v>
      </c>
      <c r="T46" s="90"/>
      <c r="U46" s="90">
        <v>1551</v>
      </c>
      <c r="V46" s="90"/>
      <c r="W46" s="90">
        <v>1401</v>
      </c>
      <c r="X46" s="96"/>
      <c r="Y46" s="102"/>
      <c r="Z46" s="77"/>
      <c r="AA46" s="244">
        <f>SUM(C46:W46)+SUM(C47:W47)</f>
        <v>14258</v>
      </c>
      <c r="AB46" s="244">
        <v>9</v>
      </c>
      <c r="AC46" s="244">
        <f>AA46/AB46</f>
        <v>1584.2222222222222</v>
      </c>
      <c r="AD46" s="244"/>
    </row>
    <row r="47" spans="1:30" ht="13.5" thickBot="1">
      <c r="A47" s="78"/>
      <c r="B47" s="79">
        <v>0</v>
      </c>
      <c r="C47" s="10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>
        <v>1721</v>
      </c>
      <c r="O47" s="91"/>
      <c r="P47" s="91"/>
      <c r="Q47" s="91"/>
      <c r="R47" s="91"/>
      <c r="S47" s="91"/>
      <c r="T47" s="91">
        <v>1572</v>
      </c>
      <c r="U47" s="91">
        <v>1551</v>
      </c>
      <c r="V47" s="91">
        <v>1450</v>
      </c>
      <c r="W47" s="91"/>
      <c r="X47" s="97"/>
      <c r="Y47" s="103">
        <v>0</v>
      </c>
      <c r="Z47" s="87"/>
      <c r="AA47" s="244"/>
      <c r="AB47" s="244"/>
      <c r="AC47" s="244"/>
      <c r="AD47" s="244"/>
    </row>
    <row r="48" spans="1:30" ht="12.75">
      <c r="A48" s="81" t="s">
        <v>91</v>
      </c>
      <c r="B48" s="82" t="s">
        <v>106</v>
      </c>
      <c r="C48" s="98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>
        <v>1683</v>
      </c>
      <c r="Q48" s="90"/>
      <c r="R48" s="90"/>
      <c r="S48" s="90"/>
      <c r="T48" s="90"/>
      <c r="U48" s="90"/>
      <c r="V48" s="90"/>
      <c r="W48" s="90"/>
      <c r="X48" s="90">
        <v>0</v>
      </c>
      <c r="Y48" s="104"/>
      <c r="Z48" s="77"/>
      <c r="AA48" s="244">
        <f>SUM(C48:W48)+SUM(C49:W49)</f>
        <v>4912</v>
      </c>
      <c r="AB48" s="244">
        <v>3</v>
      </c>
      <c r="AC48" s="244">
        <f>AA48/AB48</f>
        <v>1637.3333333333333</v>
      </c>
      <c r="AD48" s="244"/>
    </row>
    <row r="49" spans="1:30" ht="13.5" thickBot="1">
      <c r="A49" s="78"/>
      <c r="B49" s="79">
        <v>0</v>
      </c>
      <c r="C49" s="10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>
        <v>1657</v>
      </c>
      <c r="R49" s="91"/>
      <c r="S49" s="91"/>
      <c r="T49" s="91">
        <v>1572</v>
      </c>
      <c r="U49" s="91"/>
      <c r="V49" s="91"/>
      <c r="W49" s="91"/>
      <c r="X49" s="91"/>
      <c r="Y49" s="105"/>
      <c r="Z49" s="87"/>
      <c r="AA49" s="244"/>
      <c r="AB49" s="244"/>
      <c r="AC49" s="244"/>
      <c r="AD49" s="244"/>
    </row>
    <row r="51" ht="12.75">
      <c r="AA51" s="89"/>
    </row>
  </sheetData>
  <sheetProtection/>
  <mergeCells count="92">
    <mergeCell ref="AD32:AD33"/>
    <mergeCell ref="AD44:AD45"/>
    <mergeCell ref="AD46:AD47"/>
    <mergeCell ref="AD48:AD49"/>
    <mergeCell ref="AD34:AD35"/>
    <mergeCell ref="AD36:AD37"/>
    <mergeCell ref="AD38:AD39"/>
    <mergeCell ref="AD40:AD41"/>
    <mergeCell ref="AD42:AD43"/>
    <mergeCell ref="AC46:AC47"/>
    <mergeCell ref="AC48:AC49"/>
    <mergeCell ref="AD4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C34:AC35"/>
    <mergeCell ref="AC36:AC37"/>
    <mergeCell ref="AC40:AC41"/>
    <mergeCell ref="AC42:AC43"/>
    <mergeCell ref="AC44:AC45"/>
    <mergeCell ref="AC24:AC25"/>
    <mergeCell ref="AC26:AC27"/>
    <mergeCell ref="AC28:AC29"/>
    <mergeCell ref="AC30:AC31"/>
    <mergeCell ref="AC32:AC33"/>
    <mergeCell ref="AC4:AC5"/>
    <mergeCell ref="AC6:AC7"/>
    <mergeCell ref="AC8:AC9"/>
    <mergeCell ref="AC10:AC11"/>
    <mergeCell ref="AC12:AC13"/>
    <mergeCell ref="AC14:AC15"/>
    <mergeCell ref="AB14:AB15"/>
    <mergeCell ref="AB16:AB17"/>
    <mergeCell ref="AB18:AB19"/>
    <mergeCell ref="AB20:AB21"/>
    <mergeCell ref="AB22:AB23"/>
    <mergeCell ref="AB24:AB25"/>
    <mergeCell ref="AC38:AC39"/>
    <mergeCell ref="AC16:AC17"/>
    <mergeCell ref="AC18:AC19"/>
    <mergeCell ref="AC20:AC21"/>
    <mergeCell ref="AC22:AC23"/>
    <mergeCell ref="AB46:AB47"/>
    <mergeCell ref="AB38:AB39"/>
    <mergeCell ref="AB40:AB41"/>
    <mergeCell ref="AB42:AB43"/>
    <mergeCell ref="AB44:AB45"/>
    <mergeCell ref="AB48:AB49"/>
    <mergeCell ref="AB26:AB27"/>
    <mergeCell ref="AB28:AB29"/>
    <mergeCell ref="AB30:AB31"/>
    <mergeCell ref="AB32:AB33"/>
    <mergeCell ref="AB34:AB35"/>
    <mergeCell ref="AB36:AB37"/>
    <mergeCell ref="AA40:AA41"/>
    <mergeCell ref="AA42:AA43"/>
    <mergeCell ref="AA44:AA45"/>
    <mergeCell ref="AA46:AA47"/>
    <mergeCell ref="AA48:AA49"/>
    <mergeCell ref="AB4:AB5"/>
    <mergeCell ref="AB6:AB7"/>
    <mergeCell ref="AB8:AB9"/>
    <mergeCell ref="AB10:AB11"/>
    <mergeCell ref="AB12:AB13"/>
    <mergeCell ref="AA38:AA39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14:AA15"/>
    <mergeCell ref="AA4:AA5"/>
    <mergeCell ref="AA6:AA7"/>
    <mergeCell ref="AA8:AA9"/>
    <mergeCell ref="AA10:AA11"/>
    <mergeCell ref="AA12:AA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2011-12-14T08:15:11Z</cp:lastPrinted>
  <dcterms:created xsi:type="dcterms:W3CDTF">2010-12-08T20:18:01Z</dcterms:created>
  <dcterms:modified xsi:type="dcterms:W3CDTF">2011-12-14T08:17:05Z</dcterms:modified>
  <cp:category/>
  <cp:version/>
  <cp:contentType/>
  <cp:contentStatus/>
</cp:coreProperties>
</file>